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0604\"/>
    </mc:Choice>
  </mc:AlternateContent>
  <xr:revisionPtr revIDLastSave="0" documentId="13_ncr:1_{EFFEA310-ACC1-4F38-9BC6-C365871A153F}" xr6:coauthVersionLast="47" xr6:coauthVersionMax="47" xr10:uidLastSave="{00000000-0000-0000-0000-000000000000}"/>
  <bookViews>
    <workbookView xWindow="-108" yWindow="-108" windowWidth="23256" windowHeight="12576" xr2:uid="{FC8C5489-AE01-4760-8D41-718BB5BF389E}"/>
  </bookViews>
  <sheets>
    <sheet name="Calculation" sheetId="1" r:id="rId1"/>
    <sheet name="Np Geometry" sheetId="2" r:id="rId2"/>
    <sheet name="Figure 12.2" sheetId="3" r:id="rId3"/>
    <sheet name="Motor Power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2" l="1"/>
  <c r="G22" i="2"/>
  <c r="G23" i="2"/>
  <c r="G24" i="2"/>
  <c r="G25" i="2"/>
  <c r="C19" i="1"/>
  <c r="C17" i="1"/>
  <c r="C18" i="1" l="1"/>
  <c r="C21" i="1" s="1"/>
  <c r="C22" i="1" s="1"/>
  <c r="C24" i="1" s="1"/>
</calcChain>
</file>

<file path=xl/sharedStrings.xml><?xml version="1.0" encoding="utf-8"?>
<sst xmlns="http://schemas.openxmlformats.org/spreadsheetml/2006/main" count="56" uniqueCount="45">
  <si>
    <t>Blade Type</t>
  </si>
  <si>
    <t>Blade Quantities</t>
  </si>
  <si>
    <t>Blade Diameter (D)</t>
  </si>
  <si>
    <t>Blade Widht (W)</t>
  </si>
  <si>
    <t>BLADE DATA</t>
  </si>
  <si>
    <t>Blade Angle</t>
  </si>
  <si>
    <t>Liquid Specific Gravity</t>
  </si>
  <si>
    <t>Liquid Viscosity</t>
  </si>
  <si>
    <t>LIQUID DATA</t>
  </si>
  <si>
    <t>Pitched-blade</t>
  </si>
  <si>
    <t>in</t>
  </si>
  <si>
    <t>rpm</t>
  </si>
  <si>
    <t>degree</t>
  </si>
  <si>
    <t>cP</t>
  </si>
  <si>
    <t>CALCULATION</t>
  </si>
  <si>
    <t>Type of blade</t>
  </si>
  <si>
    <t>W/D</t>
  </si>
  <si>
    <r>
      <t>Power Number (N</t>
    </r>
    <r>
      <rPr>
        <vertAlign val="subscript"/>
        <sz val="11"/>
        <color theme="1"/>
        <rFont val="Tahoma"/>
        <family val="2"/>
      </rPr>
      <t>P</t>
    </r>
    <r>
      <rPr>
        <sz val="11"/>
        <color theme="1"/>
        <rFont val="Tahoma"/>
        <family val="2"/>
      </rPr>
      <t>)</t>
    </r>
  </si>
  <si>
    <t>No of Blades</t>
  </si>
  <si>
    <t>Straight-blade</t>
  </si>
  <si>
    <t>Disc-type</t>
  </si>
  <si>
    <r>
      <t>Power Number (N</t>
    </r>
    <r>
      <rPr>
        <b/>
        <vertAlign val="subscript"/>
        <sz val="11"/>
        <color theme="1"/>
        <rFont val="Tahoma"/>
        <family val="2"/>
      </rPr>
      <t>P</t>
    </r>
    <r>
      <rPr>
        <b/>
        <sz val="11"/>
        <color theme="1"/>
        <rFont val="Tahoma"/>
        <family val="2"/>
      </rPr>
      <t>)</t>
    </r>
  </si>
  <si>
    <t>Geometry type</t>
  </si>
  <si>
    <r>
      <t>Impeller Reynold Number (N</t>
    </r>
    <r>
      <rPr>
        <vertAlign val="subscript"/>
        <sz val="11"/>
        <color theme="1"/>
        <rFont val="Tahoma"/>
        <family val="2"/>
      </rPr>
      <t>Re</t>
    </r>
    <r>
      <rPr>
        <sz val="11"/>
        <color theme="1"/>
        <rFont val="Tahoma"/>
        <family val="2"/>
      </rPr>
      <t>)</t>
    </r>
  </si>
  <si>
    <t>Rotational Speed (N)</t>
  </si>
  <si>
    <t>(Note 1)</t>
  </si>
  <si>
    <t>(Note 2)</t>
  </si>
  <si>
    <r>
      <t>Viscosity Power Factor (f</t>
    </r>
    <r>
      <rPr>
        <vertAlign val="subscript"/>
        <sz val="11"/>
        <color theme="1"/>
        <rFont val="Calibri"/>
        <family val="2"/>
      </rPr>
      <t>μ</t>
    </r>
    <r>
      <rPr>
        <sz val="11"/>
        <color theme="1"/>
        <rFont val="Tahoma"/>
        <family val="2"/>
      </rPr>
      <t>)</t>
    </r>
  </si>
  <si>
    <t>(Figure 12.2)</t>
  </si>
  <si>
    <t>Note:</t>
  </si>
  <si>
    <t>1. Power number for impeller geometry</t>
  </si>
  <si>
    <t>2. Power number at process and operating conditions</t>
  </si>
  <si>
    <t>Shaft Horsepower (P)</t>
  </si>
  <si>
    <t>hp</t>
  </si>
  <si>
    <t>Motor Efficiency</t>
  </si>
  <si>
    <t>Minimum Motor Power</t>
  </si>
  <si>
    <t>Commercially Available Motor</t>
  </si>
  <si>
    <t>Input</t>
  </si>
  <si>
    <t>From graph</t>
  </si>
  <si>
    <t>Calculated</t>
  </si>
  <si>
    <t>POWER REQUIRED TO ROTATE AN AGITATOR IMPELLER</t>
  </si>
  <si>
    <t>3. Impeller power requirements are relatively independent of mixing-tank diameter</t>
  </si>
  <si>
    <t>Figure 12.1 above assume fully baffle conditions. For a cylindrical tank, it would require four equally spaced vertical plate-type baffles.</t>
  </si>
  <si>
    <t>The baffles should extend the full height of the vertical wall of the tank and should be 1/12 to 1/10 the tank diameter in width.</t>
  </si>
  <si>
    <t>Selected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</si>
</sst>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vertAlign val="subscript"/>
      <sz val="11"/>
      <color theme="1"/>
      <name val="Tahoma"/>
      <family val="2"/>
    </font>
    <font>
      <b/>
      <vertAlign val="subscript"/>
      <sz val="11"/>
      <color theme="1"/>
      <name val="Tahoma"/>
      <family val="2"/>
    </font>
    <font>
      <sz val="11"/>
      <color theme="6" tint="0.59999389629810485"/>
      <name val="Tahoma"/>
      <family val="2"/>
    </font>
    <font>
      <vertAlign val="subscript"/>
      <sz val="11"/>
      <color theme="1"/>
      <name val="Calibri"/>
      <family val="2"/>
    </font>
    <font>
      <b/>
      <sz val="14"/>
      <color theme="1"/>
      <name val="Tahoma"/>
      <family val="2"/>
    </font>
    <font>
      <sz val="11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/>
    </xf>
    <xf numFmtId="1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13" fontId="6" fillId="0" borderId="0" xfId="0" applyNumberFormat="1" applyFont="1" applyAlignment="1">
      <alignment horizontal="right"/>
    </xf>
    <xf numFmtId="0" fontId="2" fillId="0" borderId="1" xfId="0" applyFont="1" applyBorder="1"/>
    <xf numFmtId="0" fontId="2" fillId="3" borderId="1" xfId="0" applyFont="1" applyFill="1" applyBorder="1" applyAlignment="1">
      <alignment horizontal="right"/>
    </xf>
    <xf numFmtId="0" fontId="2" fillId="0" borderId="1" xfId="0" applyNumberFormat="1" applyFont="1" applyBorder="1"/>
    <xf numFmtId="2" fontId="2" fillId="4" borderId="1" xfId="0" applyNumberFormat="1" applyFont="1" applyFill="1" applyBorder="1" applyAlignment="1">
      <alignment horizontal="right"/>
    </xf>
    <xf numFmtId="1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9" fontId="2" fillId="3" borderId="1" xfId="1" applyFont="1" applyFill="1" applyBorder="1" applyAlignment="1">
      <alignment horizontal="right"/>
    </xf>
    <xf numFmtId="171" fontId="2" fillId="4" borderId="1" xfId="0" applyNumberFormat="1" applyFont="1" applyFill="1" applyBorder="1" applyAlignment="1">
      <alignment horizontal="right"/>
    </xf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8" fillId="0" borderId="0" xfId="0" applyFont="1"/>
    <xf numFmtId="0" fontId="2" fillId="6" borderId="0" xfId="0" applyFont="1" applyFill="1"/>
    <xf numFmtId="0" fontId="9" fillId="6" borderId="1" xfId="0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1</xdr:row>
      <xdr:rowOff>129540</xdr:rowOff>
    </xdr:from>
    <xdr:to>
      <xdr:col>11</xdr:col>
      <xdr:colOff>233784</xdr:colOff>
      <xdr:row>16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4C08D-AB2D-185E-413F-7AA838E1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" y="304800"/>
          <a:ext cx="7609944" cy="260604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160020</xdr:rowOff>
    </xdr:from>
    <xdr:to>
      <xdr:col>14</xdr:col>
      <xdr:colOff>195178</xdr:colOff>
      <xdr:row>23</xdr:row>
      <xdr:rowOff>127136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4325AF-1260-79DF-AB5E-F5DAF6F13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" y="342900"/>
          <a:ext cx="8295238" cy="3990476"/>
        </a:xfrm>
        <a:prstGeom prst="rect">
          <a:avLst/>
        </a:prstGeom>
      </xdr:spPr>
    </xdr:pic>
    <xdr:clientData/>
  </xdr:twoCellAnchor>
  <xdr:twoCellAnchor>
    <xdr:from>
      <xdr:col>10</xdr:col>
      <xdr:colOff>358140</xdr:colOff>
      <xdr:row>16</xdr:row>
      <xdr:rowOff>152400</xdr:rowOff>
    </xdr:from>
    <xdr:to>
      <xdr:col>10</xdr:col>
      <xdr:colOff>358140</xdr:colOff>
      <xdr:row>17</xdr:row>
      <xdr:rowOff>83820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D46C9C4-DF5B-9AD1-8CAB-D1FAF59E57B8}"/>
            </a:ext>
          </a:extLst>
        </xdr:cNvPr>
        <xdr:cNvCxnSpPr/>
      </xdr:nvCxnSpPr>
      <xdr:spPr>
        <a:xfrm flipV="1">
          <a:off x="6454140" y="3078480"/>
          <a:ext cx="0" cy="1143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</xdr:colOff>
      <xdr:row>16</xdr:row>
      <xdr:rowOff>167640</xdr:rowOff>
    </xdr:from>
    <xdr:to>
      <xdr:col>10</xdr:col>
      <xdr:colOff>388620</xdr:colOff>
      <xdr:row>16</xdr:row>
      <xdr:rowOff>167640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27BE980-41DC-48CE-89F2-684680ADE1DC}"/>
            </a:ext>
          </a:extLst>
        </xdr:cNvPr>
        <xdr:cNvCxnSpPr/>
      </xdr:nvCxnSpPr>
      <xdr:spPr>
        <a:xfrm flipH="1">
          <a:off x="3116580" y="3093720"/>
          <a:ext cx="336804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167640</xdr:rowOff>
    </xdr:from>
    <xdr:to>
      <xdr:col>13</xdr:col>
      <xdr:colOff>606335</xdr:colOff>
      <xdr:row>18</xdr:row>
      <xdr:rowOff>169433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6CFE7C0-1DAA-428B-82E0-5F7E8601A0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29" b="12774"/>
        <a:stretch/>
      </xdr:blipFill>
      <xdr:spPr bwMode="auto">
        <a:xfrm>
          <a:off x="617220" y="350520"/>
          <a:ext cx="7913915" cy="311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4B56-9567-4F3F-8B19-C48826F9D9C7}">
  <dimension ref="B2:H30"/>
  <sheetViews>
    <sheetView showGridLines="0" tabSelected="1" zoomScale="85" zoomScaleNormal="85" workbookViewId="0">
      <selection activeCell="M18" sqref="M18"/>
    </sheetView>
  </sheetViews>
  <sheetFormatPr defaultRowHeight="15.6" customHeight="1" x14ac:dyDescent="0.25"/>
  <cols>
    <col min="1" max="1" width="8.88671875" style="1"/>
    <col min="2" max="2" width="28.88671875" style="1" bestFit="1" customWidth="1"/>
    <col min="3" max="3" width="15.21875" style="2" customWidth="1"/>
    <col min="4" max="4" width="12.44140625" style="1" bestFit="1" customWidth="1"/>
    <col min="5" max="16384" width="8.88671875" style="1"/>
  </cols>
  <sheetData>
    <row r="2" spans="2:8" ht="15.6" customHeight="1" x14ac:dyDescent="0.3">
      <c r="B2" s="23" t="s">
        <v>40</v>
      </c>
    </row>
    <row r="4" spans="2:8" ht="15.6" customHeight="1" x14ac:dyDescent="0.25">
      <c r="B4" s="3" t="s">
        <v>4</v>
      </c>
      <c r="C4" s="4"/>
      <c r="D4" s="3"/>
    </row>
    <row r="5" spans="2:8" ht="15.6" customHeight="1" x14ac:dyDescent="0.25">
      <c r="B5" s="12" t="s">
        <v>0</v>
      </c>
      <c r="C5" s="13" t="s">
        <v>9</v>
      </c>
      <c r="D5" s="12"/>
      <c r="G5" s="20"/>
      <c r="H5" s="1" t="s">
        <v>37</v>
      </c>
    </row>
    <row r="6" spans="2:8" ht="15.6" customHeight="1" x14ac:dyDescent="0.25">
      <c r="B6" s="12" t="s">
        <v>1</v>
      </c>
      <c r="C6" s="13">
        <v>4</v>
      </c>
      <c r="D6" s="12"/>
      <c r="G6" s="22"/>
      <c r="H6" s="1" t="s">
        <v>38</v>
      </c>
    </row>
    <row r="7" spans="2:8" ht="15.6" customHeight="1" x14ac:dyDescent="0.25">
      <c r="B7" s="12" t="s">
        <v>2</v>
      </c>
      <c r="C7" s="13">
        <v>58</v>
      </c>
      <c r="D7" s="12" t="s">
        <v>10</v>
      </c>
      <c r="G7" s="21"/>
      <c r="H7" s="1" t="s">
        <v>39</v>
      </c>
    </row>
    <row r="8" spans="2:8" ht="15.6" customHeight="1" x14ac:dyDescent="0.25">
      <c r="B8" s="12" t="s">
        <v>3</v>
      </c>
      <c r="C8" s="13">
        <v>12</v>
      </c>
      <c r="D8" s="12" t="s">
        <v>10</v>
      </c>
      <c r="G8" s="24"/>
      <c r="H8" s="1" t="s">
        <v>44</v>
      </c>
    </row>
    <row r="9" spans="2:8" ht="15.6" customHeight="1" x14ac:dyDescent="0.25">
      <c r="B9" s="12" t="s">
        <v>24</v>
      </c>
      <c r="C9" s="13">
        <v>84</v>
      </c>
      <c r="D9" s="12" t="s">
        <v>11</v>
      </c>
    </row>
    <row r="10" spans="2:8" ht="15.6" customHeight="1" x14ac:dyDescent="0.25">
      <c r="B10" s="12" t="s">
        <v>5</v>
      </c>
      <c r="C10" s="13">
        <v>45</v>
      </c>
      <c r="D10" s="12" t="s">
        <v>12</v>
      </c>
    </row>
    <row r="12" spans="2:8" ht="15.6" customHeight="1" x14ac:dyDescent="0.25">
      <c r="B12" s="3" t="s">
        <v>8</v>
      </c>
      <c r="C12" s="4"/>
      <c r="D12" s="3"/>
    </row>
    <row r="13" spans="2:8" ht="15.6" customHeight="1" x14ac:dyDescent="0.25">
      <c r="B13" s="12" t="s">
        <v>6</v>
      </c>
      <c r="C13" s="13">
        <v>1.1499999999999999</v>
      </c>
      <c r="D13" s="12"/>
    </row>
    <row r="14" spans="2:8" ht="15.6" customHeight="1" x14ac:dyDescent="0.25">
      <c r="B14" s="12" t="s">
        <v>7</v>
      </c>
      <c r="C14" s="13">
        <v>12000</v>
      </c>
      <c r="D14" s="12" t="s">
        <v>13</v>
      </c>
    </row>
    <row r="16" spans="2:8" ht="15.6" customHeight="1" x14ac:dyDescent="0.25">
      <c r="B16" s="3" t="s">
        <v>14</v>
      </c>
      <c r="C16" s="6"/>
      <c r="D16" s="5"/>
    </row>
    <row r="17" spans="2:4" ht="15.6" hidden="1" customHeight="1" x14ac:dyDescent="0.25">
      <c r="B17" s="10" t="s">
        <v>22</v>
      </c>
      <c r="C17" s="11" t="str">
        <f>C5&amp;"-"&amp;C6</f>
        <v>Pitched-blade-4</v>
      </c>
    </row>
    <row r="18" spans="2:4" ht="15.6" customHeight="1" x14ac:dyDescent="0.3">
      <c r="B18" s="12" t="s">
        <v>17</v>
      </c>
      <c r="C18" s="15">
        <f>IF(C6=4,((C8/C7)/VLOOKUP(C17,'Np Geometry'!$G$21:$H$25,2,FALSE))^1.25*VLOOKUP(C17,'Np Geometry'!$G$21:$I$25,3,FALSE),((C8/C7)/VLOOKUP(C17,'Np Geometry'!$G$21:$H$25,2,FALSE))^1*VLOOKUP(C17,'Np Geometry'!$G$21:$I$25,3,FALSE))</f>
        <v>1.4293040956674516</v>
      </c>
      <c r="D18" s="14" t="s">
        <v>25</v>
      </c>
    </row>
    <row r="19" spans="2:4" ht="15.6" customHeight="1" x14ac:dyDescent="0.3">
      <c r="B19" s="12" t="s">
        <v>23</v>
      </c>
      <c r="C19" s="16">
        <f>10.7*C7^2*C9*C13/C14</f>
        <v>289.75813999999991</v>
      </c>
      <c r="D19" s="12"/>
    </row>
    <row r="20" spans="2:4" ht="15.6" customHeight="1" x14ac:dyDescent="0.35">
      <c r="B20" s="12" t="s">
        <v>27</v>
      </c>
      <c r="C20" s="17">
        <v>1.2</v>
      </c>
      <c r="D20" s="12" t="s">
        <v>28</v>
      </c>
    </row>
    <row r="21" spans="2:4" ht="15.6" customHeight="1" x14ac:dyDescent="0.3">
      <c r="B21" s="12" t="s">
        <v>17</v>
      </c>
      <c r="C21" s="15">
        <f>C20*C18</f>
        <v>1.715164914800942</v>
      </c>
      <c r="D21" s="12" t="s">
        <v>26</v>
      </c>
    </row>
    <row r="22" spans="2:4" ht="15.6" customHeight="1" x14ac:dyDescent="0.25">
      <c r="B22" s="12" t="s">
        <v>32</v>
      </c>
      <c r="C22" s="19">
        <f>C21*C13*C9^3*C7^5/(1.524*10^13)</f>
        <v>50.349664796704076</v>
      </c>
      <c r="D22" s="12" t="s">
        <v>33</v>
      </c>
    </row>
    <row r="23" spans="2:4" ht="15.6" customHeight="1" x14ac:dyDescent="0.25">
      <c r="B23" s="12" t="s">
        <v>34</v>
      </c>
      <c r="C23" s="18">
        <v>0.85</v>
      </c>
      <c r="D23" s="12"/>
    </row>
    <row r="24" spans="2:4" ht="15.6" customHeight="1" x14ac:dyDescent="0.25">
      <c r="B24" s="12" t="s">
        <v>35</v>
      </c>
      <c r="C24" s="19">
        <f>C22/C23</f>
        <v>59.234899760828327</v>
      </c>
      <c r="D24" s="12" t="s">
        <v>33</v>
      </c>
    </row>
    <row r="25" spans="2:4" ht="15.6" customHeight="1" x14ac:dyDescent="0.25">
      <c r="B25" s="12" t="s">
        <v>36</v>
      </c>
      <c r="C25" s="25">
        <v>60</v>
      </c>
      <c r="D25" s="12" t="s">
        <v>33</v>
      </c>
    </row>
    <row r="27" spans="2:4" ht="15.6" customHeight="1" x14ac:dyDescent="0.25">
      <c r="B27" s="1" t="s">
        <v>29</v>
      </c>
    </row>
    <row r="28" spans="2:4" ht="15.6" customHeight="1" x14ac:dyDescent="0.25">
      <c r="B28" s="1" t="s">
        <v>30</v>
      </c>
    </row>
    <row r="29" spans="2:4" ht="15.6" customHeight="1" x14ac:dyDescent="0.25">
      <c r="B29" s="1" t="s">
        <v>31</v>
      </c>
    </row>
    <row r="30" spans="2:4" ht="15.6" customHeight="1" x14ac:dyDescent="0.25">
      <c r="B30" s="1" t="s">
        <v>41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DEC467-83CA-4E52-9BB1-C2576E8F3FD2}">
          <x14:formula1>
            <xm:f>'Np Geometry'!$E$27:$E$29</xm:f>
          </x14:formula1>
          <xm:sqref>C5</xm:sqref>
        </x14:dataValidation>
        <x14:dataValidation type="list" allowBlank="1" showInputMessage="1" showErrorMessage="1" xr:uid="{B9A1B52F-308C-46DE-822C-E4C4182FECCA}">
          <x14:formula1>
            <xm:f>'Np Geometry'!$F$21:$F$22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E678-9797-49EF-9A58-0C6218FDC161}">
  <dimension ref="B20:I33"/>
  <sheetViews>
    <sheetView topLeftCell="A4" workbookViewId="0">
      <selection activeCell="F39" sqref="F39"/>
    </sheetView>
  </sheetViews>
  <sheetFormatPr defaultRowHeight="13.8" x14ac:dyDescent="0.25"/>
  <cols>
    <col min="1" max="4" width="8.88671875" style="1"/>
    <col min="5" max="6" width="16.77734375" style="1" customWidth="1"/>
    <col min="7" max="7" width="16.77734375" style="1" hidden="1" customWidth="1"/>
    <col min="8" max="8" width="10.21875" style="1" bestFit="1" customWidth="1"/>
    <col min="9" max="9" width="21.109375" style="1" bestFit="1" customWidth="1"/>
    <col min="10" max="16384" width="8.88671875" style="1"/>
  </cols>
  <sheetData>
    <row r="20" spans="2:9" ht="15" x14ac:dyDescent="0.3">
      <c r="E20" s="9" t="s">
        <v>15</v>
      </c>
      <c r="F20" s="9" t="s">
        <v>18</v>
      </c>
      <c r="G20" s="9"/>
      <c r="H20" s="9" t="s">
        <v>16</v>
      </c>
      <c r="I20" s="9" t="s">
        <v>21</v>
      </c>
    </row>
    <row r="21" spans="2:9" x14ac:dyDescent="0.25">
      <c r="E21" s="7" t="s">
        <v>9</v>
      </c>
      <c r="F21" s="7">
        <v>4</v>
      </c>
      <c r="G21" s="7" t="str">
        <f>E21&amp;"-"&amp;F21</f>
        <v>Pitched-blade-4</v>
      </c>
      <c r="H21" s="8">
        <v>0.2</v>
      </c>
      <c r="I21" s="7">
        <v>1.37</v>
      </c>
    </row>
    <row r="22" spans="2:9" x14ac:dyDescent="0.25">
      <c r="E22" s="7" t="s">
        <v>9</v>
      </c>
      <c r="F22" s="7">
        <v>6</v>
      </c>
      <c r="G22" s="7" t="str">
        <f t="shared" ref="G22:G25" si="0">E22&amp;"-"&amp;F22</f>
        <v>Pitched-blade-6</v>
      </c>
      <c r="H22" s="8">
        <v>0.2</v>
      </c>
      <c r="I22" s="7">
        <v>1.7</v>
      </c>
    </row>
    <row r="23" spans="2:9" x14ac:dyDescent="0.25">
      <c r="E23" s="7" t="s">
        <v>19</v>
      </c>
      <c r="F23" s="7">
        <v>4</v>
      </c>
      <c r="G23" s="7" t="str">
        <f t="shared" si="0"/>
        <v>Straight-blade-4</v>
      </c>
      <c r="H23" s="8">
        <v>0.16666666666666666</v>
      </c>
      <c r="I23" s="7">
        <v>2.96</v>
      </c>
    </row>
    <row r="24" spans="2:9" x14ac:dyDescent="0.25">
      <c r="E24" s="7" t="s">
        <v>19</v>
      </c>
      <c r="F24" s="7">
        <v>6</v>
      </c>
      <c r="G24" s="7" t="str">
        <f t="shared" si="0"/>
        <v>Straight-blade-6</v>
      </c>
      <c r="H24" s="8">
        <v>0.16666666666666666</v>
      </c>
      <c r="I24" s="7">
        <v>3.86</v>
      </c>
    </row>
    <row r="25" spans="2:9" x14ac:dyDescent="0.25">
      <c r="E25" s="7" t="s">
        <v>20</v>
      </c>
      <c r="F25" s="7">
        <v>6</v>
      </c>
      <c r="G25" s="7" t="str">
        <f t="shared" si="0"/>
        <v>Disc-type-6</v>
      </c>
      <c r="H25" s="8">
        <v>0.2</v>
      </c>
      <c r="I25" s="7">
        <v>5.46</v>
      </c>
    </row>
    <row r="27" spans="2:9" x14ac:dyDescent="0.25">
      <c r="E27" s="7" t="s">
        <v>9</v>
      </c>
    </row>
    <row r="28" spans="2:9" x14ac:dyDescent="0.25">
      <c r="E28" s="7" t="s">
        <v>19</v>
      </c>
    </row>
    <row r="29" spans="2:9" x14ac:dyDescent="0.25">
      <c r="E29" s="7" t="s">
        <v>20</v>
      </c>
    </row>
    <row r="31" spans="2:9" x14ac:dyDescent="0.25">
      <c r="B31" s="1" t="s">
        <v>29</v>
      </c>
    </row>
    <row r="32" spans="2:9" x14ac:dyDescent="0.25">
      <c r="B32" s="1" t="s">
        <v>42</v>
      </c>
    </row>
    <row r="33" spans="2:2" x14ac:dyDescent="0.25">
      <c r="B33" s="1" t="s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19967-76F2-4005-BDA8-6CBED0C7495D}">
  <dimension ref="A1"/>
  <sheetViews>
    <sheetView workbookViewId="0">
      <selection activeCell="S18" sqref="S1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0DE9-3941-4709-A218-A501FF29BBB3}">
  <dimension ref="A1"/>
  <sheetViews>
    <sheetView workbookViewId="0">
      <selection activeCell="B28" sqref="B28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Calculation</vt:lpstr>
      <vt:lpstr>Np Geometry</vt:lpstr>
      <vt:lpstr>Figure 12.2</vt:lpstr>
      <vt:lpstr>Motor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2022-06-04T09:27:05Z</dcterms:created>
  <dcterms:modified xsi:type="dcterms:W3CDTF">2022-06-05T12:48:03Z</dcterms:modified>
</cp:coreProperties>
</file>