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Centrifugal Compressor HP\"/>
    </mc:Choice>
  </mc:AlternateContent>
  <xr:revisionPtr revIDLastSave="0" documentId="13_ncr:1_{5C44AD19-58D2-4151-952F-31AD20FB216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10" i="1"/>
  <c r="D17" i="1"/>
  <c r="D5" i="1"/>
  <c r="D6" i="1"/>
  <c r="D15" i="1" l="1"/>
  <c r="D23" i="1" s="1"/>
  <c r="D19" i="1"/>
  <c r="D21" i="1" s="1"/>
</calcChain>
</file>

<file path=xl/sharedStrings.xml><?xml version="1.0" encoding="utf-8"?>
<sst xmlns="http://schemas.openxmlformats.org/spreadsheetml/2006/main" count="35" uniqueCount="30">
  <si>
    <t>Z</t>
  </si>
  <si>
    <t>R</t>
  </si>
  <si>
    <t>T1</t>
  </si>
  <si>
    <t>P1</t>
  </si>
  <si>
    <t>P2</t>
  </si>
  <si>
    <t>K</t>
  </si>
  <si>
    <t>deg R</t>
  </si>
  <si>
    <t>psia</t>
  </si>
  <si>
    <t>per mole weight</t>
  </si>
  <si>
    <t>K (Cp/Cv)</t>
  </si>
  <si>
    <t>Head adiabatic</t>
  </si>
  <si>
    <t>MW</t>
  </si>
  <si>
    <t>kPa</t>
  </si>
  <si>
    <t>Nm/kg</t>
  </si>
  <si>
    <t>ft lbf/lbm</t>
  </si>
  <si>
    <t>Adiabatic efficiency</t>
  </si>
  <si>
    <t>Polytropic Efficiency</t>
  </si>
  <si>
    <t>Flow</t>
  </si>
  <si>
    <t>lb/min</t>
  </si>
  <si>
    <t>Head polytropic</t>
  </si>
  <si>
    <t>HP polytopic</t>
  </si>
  <si>
    <t>HP adiabatic</t>
  </si>
  <si>
    <t>HP</t>
  </si>
  <si>
    <t>kW</t>
  </si>
  <si>
    <t>Adiabatic Head Calculation</t>
  </si>
  <si>
    <t>Centrifugal Compressor Horse Power Calculation using Adiabatic Head</t>
  </si>
  <si>
    <t>Relationship between adiabatic efficiency and polytropic efficiency</t>
  </si>
  <si>
    <t>Polytropic Head Calculation</t>
  </si>
  <si>
    <t>Centrifugal Compressor Horse Power Calculation using Polytropic Head</t>
  </si>
  <si>
    <t>HP Process Simulator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</si>
</sst>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0" fontId="0" fillId="0" borderId="0" xfId="2" applyNumberFormat="1" applyFont="1"/>
    <xf numFmtId="9" fontId="0" fillId="0" borderId="0" xfId="2" applyNumberFormat="1" applyFont="1"/>
    <xf numFmtId="0" fontId="2" fillId="2" borderId="0" xfId="0" applyFont="1" applyFill="1"/>
    <xf numFmtId="0" fontId="2" fillId="2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18490</xdr:colOff>
      <xdr:row>1</xdr:row>
      <xdr:rowOff>69478</xdr:rowOff>
    </xdr:from>
    <xdr:to>
      <xdr:col>11</xdr:col>
      <xdr:colOff>603320</xdr:colOff>
      <xdr:row>10</xdr:row>
      <xdr:rowOff>134472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93A5E7-0406-4E92-8565-51EA5438F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1078" y="259978"/>
          <a:ext cx="2400182" cy="1779494"/>
        </a:xfrm>
        <a:prstGeom prst="rect">
          <a:avLst/>
        </a:prstGeom>
      </xdr:spPr>
    </xdr:pic>
    <xdr:clientData/>
  </xdr:twoCellAnchor>
  <xdr:twoCellAnchor editAs="oneCell">
    <xdr:from>
      <xdr:col>12</xdr:col>
      <xdr:colOff>203947</xdr:colOff>
      <xdr:row>0</xdr:row>
      <xdr:rowOff>86846</xdr:rowOff>
    </xdr:from>
    <xdr:to>
      <xdr:col>17</xdr:col>
      <xdr:colOff>560294</xdr:colOff>
      <xdr:row>11</xdr:row>
      <xdr:rowOff>24916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61D3E9-DB61-49A1-BA22-B7E9C6EA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7006" y="86846"/>
          <a:ext cx="3381935" cy="2033570"/>
        </a:xfrm>
        <a:prstGeom prst="rect">
          <a:avLst/>
        </a:prstGeom>
      </xdr:spPr>
    </xdr:pic>
    <xdr:clientData/>
  </xdr:twoCellAnchor>
  <xdr:twoCellAnchor editAs="oneCell">
    <xdr:from>
      <xdr:col>13</xdr:col>
      <xdr:colOff>322730</xdr:colOff>
      <xdr:row>12</xdr:row>
      <xdr:rowOff>53789</xdr:rowOff>
    </xdr:from>
    <xdr:to>
      <xdr:col>18</xdr:col>
      <xdr:colOff>593912</xdr:colOff>
      <xdr:row>18</xdr:row>
      <xdr:rowOff>123820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FED4CB-3A1D-4A5B-9698-0432EBEA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1406" y="2339789"/>
          <a:ext cx="3296770" cy="1213031"/>
        </a:xfrm>
        <a:prstGeom prst="rect">
          <a:avLst/>
        </a:prstGeom>
      </xdr:spPr>
    </xdr:pic>
    <xdr:clientData/>
  </xdr:twoCellAnchor>
  <xdr:twoCellAnchor editAs="oneCell">
    <xdr:from>
      <xdr:col>9</xdr:col>
      <xdr:colOff>98612</xdr:colOff>
      <xdr:row>11</xdr:row>
      <xdr:rowOff>177053</xdr:rowOff>
    </xdr:from>
    <xdr:to>
      <xdr:col>12</xdr:col>
      <xdr:colOff>515471</xdr:colOff>
      <xdr:row>23</xdr:row>
      <xdr:rowOff>5392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8DC75D-543B-4AA7-8B58-0A355EA8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4053" y="2272553"/>
          <a:ext cx="2232212" cy="211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561974</xdr:colOff>
      <xdr:row>2</xdr:row>
      <xdr:rowOff>171449</xdr:rowOff>
    </xdr:from>
    <xdr:to>
      <xdr:col>7</xdr:col>
      <xdr:colOff>123825</xdr:colOff>
      <xdr:row>8</xdr:row>
      <xdr:rowOff>22740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2ABAD7-3EAC-413C-83D7-E98AEB518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8344"/>
        <a:stretch/>
      </xdr:blipFill>
      <xdr:spPr>
        <a:xfrm>
          <a:off x="1171574" y="552449"/>
          <a:ext cx="3219451" cy="994291"/>
        </a:xfrm>
        <a:prstGeom prst="rect">
          <a:avLst/>
        </a:prstGeom>
      </xdr:spPr>
    </xdr:pic>
    <xdr:clientData/>
  </xdr:twoCellAnchor>
  <xdr:twoCellAnchor editAs="oneCell">
    <xdr:from>
      <xdr:col>1</xdr:col>
      <xdr:colOff>494739</xdr:colOff>
      <xdr:row>11</xdr:row>
      <xdr:rowOff>114299</xdr:rowOff>
    </xdr:from>
    <xdr:to>
      <xdr:col>6</xdr:col>
      <xdr:colOff>508015</xdr:colOff>
      <xdr:row>16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E0D73A-F9DC-4883-84DC-700CC4C45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8793"/>
        <a:stretch/>
      </xdr:blipFill>
      <xdr:spPr>
        <a:xfrm>
          <a:off x="1104339" y="2019299"/>
          <a:ext cx="3061276" cy="904875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2</xdr:row>
      <xdr:rowOff>114300</xdr:rowOff>
    </xdr:from>
    <xdr:to>
      <xdr:col>6</xdr:col>
      <xdr:colOff>561975</xdr:colOff>
      <xdr:row>6</xdr:row>
      <xdr:rowOff>180975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CAA9EAB-719B-4CF1-92C8-319506908502}"/>
            </a:ext>
          </a:extLst>
        </xdr:cNvPr>
        <xdr:cNvSpPr/>
      </xdr:nvSpPr>
      <xdr:spPr>
        <a:xfrm>
          <a:off x="1171575" y="495300"/>
          <a:ext cx="3048000" cy="8286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571500</xdr:colOff>
      <xdr:row>11</xdr:row>
      <xdr:rowOff>142875</xdr:rowOff>
    </xdr:from>
    <xdr:to>
      <xdr:col>6</xdr:col>
      <xdr:colOff>571500</xdr:colOff>
      <xdr:row>15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6707C5D-B468-4FC8-BAC8-45D3C511A991}"/>
            </a:ext>
          </a:extLst>
        </xdr:cNvPr>
        <xdr:cNvSpPr/>
      </xdr:nvSpPr>
      <xdr:spPr>
        <a:xfrm>
          <a:off x="1181100" y="2133600"/>
          <a:ext cx="3048000" cy="7334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 editAs="oneCell">
    <xdr:from>
      <xdr:col>9</xdr:col>
      <xdr:colOff>447675</xdr:colOff>
      <xdr:row>2</xdr:row>
      <xdr:rowOff>123825</xdr:rowOff>
    </xdr:from>
    <xdr:to>
      <xdr:col>15</xdr:col>
      <xdr:colOff>86845</xdr:colOff>
      <xdr:row>9</xdr:row>
      <xdr:rowOff>108131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805E5E-E739-451A-9CBD-3F6ACCAE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4075" y="504825"/>
          <a:ext cx="3296770" cy="121303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600075</xdr:colOff>
      <xdr:row>21</xdr:row>
      <xdr:rowOff>66674</xdr:rowOff>
    </xdr:from>
    <xdr:to>
      <xdr:col>6</xdr:col>
      <xdr:colOff>599929</xdr:colOff>
      <xdr:row>25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7E9FFD-E7A6-4756-9306-22737E2D0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381" b="52897"/>
        <a:stretch/>
      </xdr:blipFill>
      <xdr:spPr>
        <a:xfrm>
          <a:off x="1209675" y="3962399"/>
          <a:ext cx="3047854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485213</xdr:colOff>
      <xdr:row>28</xdr:row>
      <xdr:rowOff>38100</xdr:rowOff>
    </xdr:from>
    <xdr:to>
      <xdr:col>6</xdr:col>
      <xdr:colOff>287576</xdr:colOff>
      <xdr:row>32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3D324B-6B62-483B-A9A4-BD4A81FD9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591" b="50127"/>
        <a:stretch/>
      </xdr:blipFill>
      <xdr:spPr>
        <a:xfrm>
          <a:off x="1094813" y="5267325"/>
          <a:ext cx="2850363" cy="790575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21</xdr:row>
      <xdr:rowOff>85725</xdr:rowOff>
    </xdr:from>
    <xdr:to>
      <xdr:col>6</xdr:col>
      <xdr:colOff>581025</xdr:colOff>
      <xdr:row>25</xdr:row>
      <xdr:rowOff>57150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EF74BD84-CEE6-4650-A5EA-F02CBB289971}"/>
            </a:ext>
          </a:extLst>
        </xdr:cNvPr>
        <xdr:cNvSpPr/>
      </xdr:nvSpPr>
      <xdr:spPr>
        <a:xfrm>
          <a:off x="1190625" y="3981450"/>
          <a:ext cx="3048000" cy="7334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1</xdr:col>
      <xdr:colOff>552450</xdr:colOff>
      <xdr:row>28</xdr:row>
      <xdr:rowOff>114300</xdr:rowOff>
    </xdr:from>
    <xdr:to>
      <xdr:col>6</xdr:col>
      <xdr:colOff>552450</xdr:colOff>
      <xdr:row>32</xdr:row>
      <xdr:rowOff>85725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E3F2976F-85E5-4547-91F1-38815440CCA6}"/>
            </a:ext>
          </a:extLst>
        </xdr:cNvPr>
        <xdr:cNvSpPr/>
      </xdr:nvSpPr>
      <xdr:spPr>
        <a:xfrm>
          <a:off x="1162050" y="5343525"/>
          <a:ext cx="3048000" cy="7334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zoomScale="85" zoomScaleNormal="85" workbookViewId="0">
      <selection activeCell="E16" sqref="E16"/>
    </sheetView>
  </sheetViews>
  <sheetFormatPr defaultRowHeight="15" x14ac:dyDescent="0.25"/>
  <cols>
    <col min="1" max="1" width="2.5703125" customWidth="1"/>
    <col min="2" max="2" width="21.42578125" customWidth="1"/>
    <col min="3" max="3" width="15.7109375" bestFit="1" customWidth="1"/>
    <col min="4" max="4" width="11.5703125" bestFit="1" customWidth="1"/>
    <col min="6" max="6" width="10.5703125" bestFit="1" customWidth="1"/>
  </cols>
  <sheetData>
    <row r="2" spans="2:6" x14ac:dyDescent="0.25">
      <c r="B2" t="s">
        <v>0</v>
      </c>
      <c r="D2">
        <v>0.99719999999999998</v>
      </c>
    </row>
    <row r="3" spans="2:6" x14ac:dyDescent="0.25">
      <c r="B3" t="s">
        <v>11</v>
      </c>
      <c r="D3">
        <v>18.149999999999999</v>
      </c>
    </row>
    <row r="4" spans="2:6" x14ac:dyDescent="0.25">
      <c r="B4" t="s">
        <v>1</v>
      </c>
      <c r="C4" t="s">
        <v>8</v>
      </c>
      <c r="D4">
        <v>1544</v>
      </c>
    </row>
    <row r="5" spans="2:6" x14ac:dyDescent="0.25">
      <c r="D5">
        <f>1544/D3</f>
        <v>85.068870523415981</v>
      </c>
    </row>
    <row r="6" spans="2:6" x14ac:dyDescent="0.25">
      <c r="B6" t="s">
        <v>2</v>
      </c>
      <c r="C6" t="s">
        <v>6</v>
      </c>
      <c r="D6">
        <f>86+460</f>
        <v>546</v>
      </c>
      <c r="E6" t="s">
        <v>5</v>
      </c>
    </row>
    <row r="7" spans="2:6" x14ac:dyDescent="0.25">
      <c r="B7" t="s">
        <v>3</v>
      </c>
      <c r="C7" t="s">
        <v>7</v>
      </c>
      <c r="D7">
        <v>15</v>
      </c>
      <c r="E7" t="s">
        <v>12</v>
      </c>
      <c r="F7" s="1"/>
    </row>
    <row r="8" spans="2:6" x14ac:dyDescent="0.25">
      <c r="B8" t="s">
        <v>4</v>
      </c>
      <c r="C8" t="s">
        <v>7</v>
      </c>
      <c r="D8">
        <v>60</v>
      </c>
      <c r="E8" t="s">
        <v>12</v>
      </c>
      <c r="F8" s="1"/>
    </row>
    <row r="9" spans="2:6" x14ac:dyDescent="0.25">
      <c r="B9" t="s">
        <v>9</v>
      </c>
      <c r="D9">
        <v>1.274</v>
      </c>
    </row>
    <row r="10" spans="2:6" x14ac:dyDescent="0.25">
      <c r="B10" t="s">
        <v>17</v>
      </c>
      <c r="C10" t="s">
        <v>18</v>
      </c>
      <c r="D10">
        <f>11.02/60</f>
        <v>0.18366666666666667</v>
      </c>
    </row>
    <row r="11" spans="2:6" x14ac:dyDescent="0.25">
      <c r="B11" t="s">
        <v>16</v>
      </c>
      <c r="D11" s="4">
        <v>0.7398805688055915</v>
      </c>
    </row>
    <row r="12" spans="2:6" x14ac:dyDescent="0.25">
      <c r="D12" s="4"/>
    </row>
    <row r="15" spans="2:6" x14ac:dyDescent="0.25">
      <c r="B15" t="s">
        <v>10</v>
      </c>
      <c r="C15" t="s">
        <v>14</v>
      </c>
      <c r="D15" s="2">
        <f>(D2*D5*D6*D9/(D9-1))*((D8/D7)^((D9-1)/D9)-1)</f>
        <v>74808.535731630735</v>
      </c>
      <c r="E15" t="s">
        <v>13</v>
      </c>
    </row>
    <row r="16" spans="2:6" x14ac:dyDescent="0.25">
      <c r="F16" s="2"/>
    </row>
    <row r="17" spans="2:4" x14ac:dyDescent="0.25">
      <c r="B17" t="s">
        <v>15</v>
      </c>
      <c r="D17" s="5">
        <f>((D8/D7)^((D9-1)/D9)-1)/((D8/D7)^((D9-1)/(D9*D11))-1)</f>
        <v>0.69995955517239083</v>
      </c>
    </row>
    <row r="19" spans="2:4" x14ac:dyDescent="0.25">
      <c r="B19" t="s">
        <v>19</v>
      </c>
      <c r="C19" t="s">
        <v>14</v>
      </c>
      <c r="D19" s="2">
        <f>(D2*D5*D6*D9*D11/(D9-1))*((D8/D7)^((D9-1)/(D9*D11))-1)</f>
        <v>79075.114497151953</v>
      </c>
    </row>
    <row r="21" spans="2:4" x14ac:dyDescent="0.25">
      <c r="B21" t="s">
        <v>20</v>
      </c>
      <c r="C21" t="s">
        <v>22</v>
      </c>
      <c r="D21">
        <f>D10*D19/(D11*33000)</f>
        <v>0.59483239422220713</v>
      </c>
    </row>
    <row r="22" spans="2:4" x14ac:dyDescent="0.25">
      <c r="D22" s="3"/>
    </row>
    <row r="23" spans="2:4" x14ac:dyDescent="0.25">
      <c r="B23" t="s">
        <v>21</v>
      </c>
      <c r="C23" t="s">
        <v>22</v>
      </c>
      <c r="D23">
        <f>D10*D15/(D17*33000)</f>
        <v>0.59483239422220713</v>
      </c>
    </row>
    <row r="26" spans="2:4" x14ac:dyDescent="0.25">
      <c r="B26" t="s">
        <v>29</v>
      </c>
      <c r="C26" t="s">
        <v>23</v>
      </c>
      <c r="D26">
        <v>0.44</v>
      </c>
    </row>
    <row r="27" spans="2:4" x14ac:dyDescent="0.25">
      <c r="C27" t="s">
        <v>22</v>
      </c>
      <c r="D27">
        <f>D26*1.34</f>
        <v>0.58960000000000001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28"/>
  <sheetViews>
    <sheetView showGridLines="0" tabSelected="1" zoomScaleNormal="100" workbookViewId="0">
      <selection activeCell="K28" sqref="K28"/>
    </sheetView>
  </sheetViews>
  <sheetFormatPr defaultRowHeight="15" x14ac:dyDescent="0.25"/>
  <sheetData>
    <row r="2" spans="3:16" x14ac:dyDescent="0.25">
      <c r="C2" s="6" t="s">
        <v>24</v>
      </c>
      <c r="D2" s="6"/>
      <c r="E2" s="6"/>
      <c r="F2" s="6"/>
      <c r="G2" s="6"/>
      <c r="J2" s="6" t="s">
        <v>26</v>
      </c>
      <c r="K2" s="6"/>
      <c r="L2" s="6"/>
      <c r="M2" s="6"/>
      <c r="N2" s="6"/>
      <c r="O2" s="6"/>
      <c r="P2" s="6"/>
    </row>
    <row r="9" spans="3:16" ht="6.75" customHeight="1" x14ac:dyDescent="0.25"/>
    <row r="10" spans="3:16" x14ac:dyDescent="0.25">
      <c r="C10" s="7" t="s">
        <v>25</v>
      </c>
      <c r="D10" s="7"/>
      <c r="E10" s="7"/>
      <c r="F10" s="7"/>
      <c r="G10" s="7"/>
    </row>
    <row r="11" spans="3:16" x14ac:dyDescent="0.25">
      <c r="C11" s="7"/>
      <c r="D11" s="7"/>
      <c r="E11" s="7"/>
      <c r="F11" s="7"/>
      <c r="G11" s="7"/>
    </row>
    <row r="20" spans="3:7" x14ac:dyDescent="0.25">
      <c r="C20" s="6" t="s">
        <v>27</v>
      </c>
      <c r="D20" s="6"/>
      <c r="E20" s="6"/>
      <c r="F20" s="6"/>
      <c r="G20" s="6"/>
    </row>
    <row r="21" spans="3:7" ht="7.5" customHeight="1" x14ac:dyDescent="0.25"/>
    <row r="27" spans="3:7" x14ac:dyDescent="0.25">
      <c r="C27" s="7" t="s">
        <v>28</v>
      </c>
      <c r="D27" s="7"/>
      <c r="E27" s="7"/>
      <c r="F27" s="7"/>
      <c r="G27" s="7"/>
    </row>
    <row r="28" spans="3:7" x14ac:dyDescent="0.25">
      <c r="C28" s="7"/>
      <c r="D28" s="7"/>
      <c r="E28" s="7"/>
      <c r="F28" s="7"/>
      <c r="G28" s="7"/>
    </row>
  </sheetData>
  <mergeCells count="2">
    <mergeCell ref="C10:G11"/>
    <mergeCell ref="C27:G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2017-05-18T02:50:30Z</dcterms:created>
  <dcterms:modified xsi:type="dcterms:W3CDTF">2020-09-02T10:55:47Z</dcterms:modified>
</cp:coreProperties>
</file>