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0831\"/>
    </mc:Choice>
  </mc:AlternateContent>
  <xr:revisionPtr revIDLastSave="0" documentId="13_ncr:1_{3E997F60-7B0D-4B00-ABC7-C634048C8F76}" xr6:coauthVersionLast="47" xr6:coauthVersionMax="47" xr10:uidLastSave="{00000000-0000-0000-0000-000000000000}"/>
  <bookViews>
    <workbookView xWindow="-108" yWindow="-108" windowWidth="23256" windowHeight="12576" xr2:uid="{081F2D3E-6057-4B4D-AFFC-BFCB272A26D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9" i="1" l="1"/>
  <c r="M129" i="1" s="1"/>
  <c r="I71" i="1"/>
  <c r="H70" i="1"/>
  <c r="Q74" i="1"/>
  <c r="P73" i="1"/>
  <c r="N79" i="1"/>
  <c r="M75" i="1"/>
  <c r="D77" i="1"/>
  <c r="D74" i="1"/>
  <c r="C73" i="1"/>
  <c r="D71" i="1"/>
  <c r="C70" i="1"/>
  <c r="D43" i="1"/>
  <c r="M76" i="1" s="1"/>
  <c r="C43" i="1"/>
  <c r="L76" i="1" s="1"/>
  <c r="D62" i="1"/>
  <c r="D79" i="1" s="1"/>
  <c r="J59" i="1"/>
  <c r="K43" i="1"/>
  <c r="Q75" i="1" s="1"/>
  <c r="J43" i="1"/>
  <c r="P75" i="1" s="1"/>
  <c r="J42" i="1"/>
  <c r="P74" i="1" s="1"/>
  <c r="I130" i="1" l="1"/>
  <c r="H130" i="1" s="1"/>
  <c r="G130" i="1" s="1"/>
  <c r="C42" i="1"/>
  <c r="L75" i="1" s="1"/>
  <c r="F129" i="1" l="1"/>
  <c r="K130" i="1"/>
  <c r="H128" i="1"/>
  <c r="J130" i="1"/>
  <c r="M130" i="1" s="1"/>
  <c r="I128" i="1"/>
  <c r="I131" i="1" s="1"/>
  <c r="I59" i="1"/>
  <c r="D61" i="1" s="1"/>
  <c r="C55" i="1" s="1"/>
  <c r="C71" i="1" s="1"/>
  <c r="H49" i="1"/>
  <c r="N80" i="1" s="1"/>
  <c r="K80" i="1" l="1"/>
  <c r="C88" i="1" s="1"/>
  <c r="G95" i="1" s="1"/>
  <c r="J89" i="1" s="1"/>
  <c r="G129" i="1"/>
  <c r="F128" i="1"/>
  <c r="D128" i="1" s="1"/>
  <c r="E130" i="1"/>
  <c r="L130" i="1"/>
  <c r="H131" i="1"/>
  <c r="M128" i="1"/>
  <c r="M131" i="1" s="1"/>
  <c r="D78" i="1"/>
  <c r="K81" i="1" s="1"/>
  <c r="C89" i="1" s="1"/>
  <c r="J88" i="1" s="1"/>
  <c r="C66" i="1"/>
  <c r="H55" i="1" s="1"/>
  <c r="H71" i="1" s="1"/>
  <c r="C58" i="1"/>
  <c r="C74" i="1" s="1"/>
  <c r="G128" i="1" l="1"/>
  <c r="F130" i="1"/>
  <c r="D130" i="1" s="1"/>
  <c r="K129" i="1"/>
  <c r="E129" i="1" s="1"/>
  <c r="J128" i="1"/>
  <c r="J131" i="1" s="1"/>
  <c r="J102" i="1"/>
  <c r="G96" i="1"/>
  <c r="G104" i="1"/>
  <c r="F131" i="1" l="1"/>
  <c r="L129" i="1"/>
  <c r="E131" i="1"/>
  <c r="D129" i="1"/>
  <c r="D131" i="1" s="1"/>
  <c r="G131" i="1"/>
  <c r="K128" i="1"/>
  <c r="E102" i="1"/>
  <c r="K131" i="1" l="1"/>
  <c r="L128" i="1"/>
  <c r="L131" i="1" s="1"/>
</calcChain>
</file>

<file path=xl/sharedStrings.xml><?xml version="1.0" encoding="utf-8"?>
<sst xmlns="http://schemas.openxmlformats.org/spreadsheetml/2006/main" count="91" uniqueCount="49">
  <si>
    <t>Monomer</t>
  </si>
  <si>
    <t xml:space="preserve">Water </t>
  </si>
  <si>
    <t>Catalyst</t>
  </si>
  <si>
    <t>Short Stop</t>
  </si>
  <si>
    <t>Polymer</t>
  </si>
  <si>
    <t>Effluent</t>
  </si>
  <si>
    <t>Recycle Monomer</t>
  </si>
  <si>
    <t>kg/h</t>
  </si>
  <si>
    <t>Reactor, yield on polymer</t>
  </si>
  <si>
    <t>Production rate</t>
  </si>
  <si>
    <t>Slurry polymerization</t>
  </si>
  <si>
    <t>monomer/water</t>
  </si>
  <si>
    <t>Conversion</t>
  </si>
  <si>
    <t>kg/1000 kg monomer</t>
  </si>
  <si>
    <t>Short stopping agent</t>
  </si>
  <si>
    <t>kg/1000 kg unreacted monomer</t>
  </si>
  <si>
    <t>Filter, wash water</t>
  </si>
  <si>
    <t>kg/kg polymer</t>
  </si>
  <si>
    <t>Recovery column, yield</t>
  </si>
  <si>
    <t>(percentage recovered)</t>
  </si>
  <si>
    <t>Dryer</t>
  </si>
  <si>
    <t>Feed</t>
  </si>
  <si>
    <t>water</t>
  </si>
  <si>
    <t>Product</t>
  </si>
  <si>
    <t>Polymer losses in filter and dryer</t>
  </si>
  <si>
    <t>Basis</t>
  </si>
  <si>
    <t>hour</t>
  </si>
  <si>
    <t>Input</t>
  </si>
  <si>
    <t>Losses</t>
  </si>
  <si>
    <t>Water</t>
  </si>
  <si>
    <t>Boundary #1 : Filter and Dryer</t>
  </si>
  <si>
    <t>Boundary #2 : Reactor</t>
  </si>
  <si>
    <t>kg</t>
  </si>
  <si>
    <t>Unreacted monomer</t>
  </si>
  <si>
    <t>To Recovery Column</t>
  </si>
  <si>
    <t>Recycle</t>
  </si>
  <si>
    <t>Boundary #3: Reactor-Filter-Dryer</t>
  </si>
  <si>
    <t>Boundary #4: Recovery System</t>
  </si>
  <si>
    <t>Recycle to Reactor</t>
  </si>
  <si>
    <t>Boundary #5: Reactor Monomer Feed</t>
  </si>
  <si>
    <t>Monomer feed</t>
  </si>
  <si>
    <t>Fresh feed</t>
  </si>
  <si>
    <t>Reactor feed</t>
  </si>
  <si>
    <t>Fresh monomer</t>
  </si>
  <si>
    <t>Recovery Column Inlet</t>
  </si>
  <si>
    <t>To Recovery</t>
  </si>
  <si>
    <t>Column</t>
  </si>
  <si>
    <t>Total</t>
  </si>
  <si>
    <t>Moisture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</si>
</sst>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0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4" xfId="0" applyBorder="1" applyAlignment="1">
      <alignment horizontal="left" indent="2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3" fontId="0" fillId="0" borderId="0" xfId="0" applyNumberFormat="1"/>
    <xf numFmtId="3" fontId="0" fillId="2" borderId="2" xfId="0" applyNumberFormat="1" applyFill="1" applyBorder="1"/>
    <xf numFmtId="9" fontId="0" fillId="2" borderId="5" xfId="0" applyNumberFormat="1" applyFill="1" applyBorder="1"/>
    <xf numFmtId="0" fontId="0" fillId="2" borderId="5" xfId="0" applyNumberFormat="1" applyFill="1" applyBorder="1"/>
    <xf numFmtId="0" fontId="0" fillId="2" borderId="5" xfId="0" applyFill="1" applyBorder="1"/>
    <xf numFmtId="10" fontId="0" fillId="2" borderId="5" xfId="0" applyNumberFormat="1" applyFill="1" applyBorder="1"/>
    <xf numFmtId="9" fontId="0" fillId="2" borderId="8" xfId="0" applyNumberFormat="1" applyFill="1" applyBorder="1"/>
    <xf numFmtId="9" fontId="0" fillId="2" borderId="0" xfId="0" applyNumberFormat="1" applyFill="1"/>
    <xf numFmtId="3" fontId="0" fillId="2" borderId="0" xfId="0" applyNumberFormat="1" applyFill="1"/>
    <xf numFmtId="10" fontId="0" fillId="2" borderId="0" xfId="0" applyNumberFormat="1" applyFill="1"/>
    <xf numFmtId="3" fontId="0" fillId="3" borderId="0" xfId="0" applyNumberFormat="1" applyFill="1"/>
    <xf numFmtId="0" fontId="1" fillId="0" borderId="0" xfId="0" applyFont="1"/>
    <xf numFmtId="0" fontId="2" fillId="0" borderId="0" xfId="0" applyFont="1"/>
    <xf numFmtId="4" fontId="0" fillId="3" borderId="0" xfId="0" applyNumberFormat="1" applyFill="1"/>
    <xf numFmtId="0" fontId="0" fillId="0" borderId="0" xfId="0" applyFill="1"/>
    <xf numFmtId="3" fontId="0" fillId="0" borderId="0" xfId="0" applyNumberFormat="1" applyFill="1"/>
    <xf numFmtId="0" fontId="0" fillId="0" borderId="0" xfId="0" applyAlignment="1">
      <alignment wrapText="1"/>
    </xf>
    <xf numFmtId="1" fontId="0" fillId="2" borderId="0" xfId="0" applyNumberFormat="1" applyFill="1"/>
    <xf numFmtId="1" fontId="0" fillId="3" borderId="0" xfId="0" applyNumberFormat="1" applyFill="1"/>
    <xf numFmtId="0" fontId="1" fillId="0" borderId="0" xfId="0" applyFont="1" applyAlignment="1">
      <alignment horizontal="center"/>
    </xf>
    <xf numFmtId="1" fontId="0" fillId="0" borderId="0" xfId="0" applyNumberFormat="1" applyFill="1"/>
    <xf numFmtId="0" fontId="0" fillId="0" borderId="13" xfId="0" applyBorder="1"/>
    <xf numFmtId="0" fontId="1" fillId="0" borderId="13" xfId="0" applyFon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1" fillId="0" borderId="13" xfId="0" applyFont="1" applyBorder="1"/>
    <xf numFmtId="3" fontId="1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5</xdr:row>
      <xdr:rowOff>144780</xdr:rowOff>
    </xdr:from>
    <xdr:to>
      <xdr:col>5</xdr:col>
      <xdr:colOff>480060</xdr:colOff>
      <xdr:row>10</xdr:row>
      <xdr:rowOff>45720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07EC8CF-4758-DD0C-74C7-E52C526530B0}"/>
            </a:ext>
          </a:extLst>
        </xdr:cNvPr>
        <xdr:cNvSpPr/>
      </xdr:nvSpPr>
      <xdr:spPr>
        <a:xfrm>
          <a:off x="3200400" y="693420"/>
          <a:ext cx="1546860" cy="81534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ID" sz="1200"/>
            <a:t>Reactor</a:t>
          </a:r>
        </a:p>
      </xdr:txBody>
    </xdr:sp>
    <xdr:clientData/>
  </xdr:twoCellAnchor>
  <xdr:twoCellAnchor>
    <xdr:from>
      <xdr:col>6</xdr:col>
      <xdr:colOff>533400</xdr:colOff>
      <xdr:row>5</xdr:row>
      <xdr:rowOff>137160</xdr:rowOff>
    </xdr:from>
    <xdr:to>
      <xdr:col>9</xdr:col>
      <xdr:colOff>251460</xdr:colOff>
      <xdr:row>10</xdr:row>
      <xdr:rowOff>38100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ECB86C-13CE-45C2-8A49-BF4F26D5C4AD}"/>
            </a:ext>
          </a:extLst>
        </xdr:cNvPr>
        <xdr:cNvSpPr/>
      </xdr:nvSpPr>
      <xdr:spPr>
        <a:xfrm>
          <a:off x="5410200" y="685800"/>
          <a:ext cx="1546860" cy="81534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ID" sz="1200"/>
            <a:t>Filter</a:t>
          </a:r>
        </a:p>
      </xdr:txBody>
    </xdr:sp>
    <xdr:clientData/>
  </xdr:twoCellAnchor>
  <xdr:twoCellAnchor>
    <xdr:from>
      <xdr:col>10</xdr:col>
      <xdr:colOff>266700</xdr:colOff>
      <xdr:row>5</xdr:row>
      <xdr:rowOff>129540</xdr:rowOff>
    </xdr:from>
    <xdr:to>
      <xdr:col>12</xdr:col>
      <xdr:colOff>594360</xdr:colOff>
      <xdr:row>10</xdr:row>
      <xdr:rowOff>30480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681E554-C75D-49F1-ABC1-4A396002AF20}"/>
            </a:ext>
          </a:extLst>
        </xdr:cNvPr>
        <xdr:cNvSpPr/>
      </xdr:nvSpPr>
      <xdr:spPr>
        <a:xfrm>
          <a:off x="7581900" y="678180"/>
          <a:ext cx="1546860" cy="81534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ID" sz="1200"/>
            <a:t>Dryer</a:t>
          </a:r>
        </a:p>
      </xdr:txBody>
    </xdr:sp>
    <xdr:clientData/>
  </xdr:twoCellAnchor>
  <xdr:twoCellAnchor>
    <xdr:from>
      <xdr:col>4</xdr:col>
      <xdr:colOff>521678</xdr:colOff>
      <xdr:row>14</xdr:row>
      <xdr:rowOff>25205</xdr:rowOff>
    </xdr:from>
    <xdr:to>
      <xdr:col>7</xdr:col>
      <xdr:colOff>239738</xdr:colOff>
      <xdr:row>18</xdr:row>
      <xdr:rowOff>109024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4CFE5F7-ECFC-4D3B-9A05-11EE00748DD6}"/>
            </a:ext>
          </a:extLst>
        </xdr:cNvPr>
        <xdr:cNvSpPr/>
      </xdr:nvSpPr>
      <xdr:spPr>
        <a:xfrm>
          <a:off x="4179278" y="2205697"/>
          <a:ext cx="1546860" cy="81065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ID" sz="1200"/>
            <a:t>Recovery Column</a:t>
          </a:r>
        </a:p>
      </xdr:txBody>
    </xdr:sp>
    <xdr:clientData/>
  </xdr:twoCellAnchor>
  <xdr:twoCellAnchor>
    <xdr:from>
      <xdr:col>2</xdr:col>
      <xdr:colOff>0</xdr:colOff>
      <xdr:row>8</xdr:row>
      <xdr:rowOff>2485</xdr:rowOff>
    </xdr:from>
    <xdr:to>
      <xdr:col>3</xdr:col>
      <xdr:colOff>152400</xdr:colOff>
      <xdr:row>8</xdr:row>
      <xdr:rowOff>4397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A4FFB66A-C71E-5C8B-0B6F-48BC89B398FB}"/>
            </a:ext>
          </a:extLst>
        </xdr:cNvPr>
        <xdr:cNvCxnSpPr>
          <a:endCxn id="5" idx="1"/>
        </xdr:cNvCxnSpPr>
      </xdr:nvCxnSpPr>
      <xdr:spPr>
        <a:xfrm flipV="1">
          <a:off x="1590261" y="1672259"/>
          <a:ext cx="762000" cy="191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480060</xdr:colOff>
      <xdr:row>7</xdr:row>
      <xdr:rowOff>179070</xdr:rowOff>
    </xdr:from>
    <xdr:to>
      <xdr:col>6</xdr:col>
      <xdr:colOff>533400</xdr:colOff>
      <xdr:row>8</xdr:row>
      <xdr:rowOff>3810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B01FD988-099F-C0D5-DAE0-1B9D4DEB6A8D}"/>
            </a:ext>
          </a:extLst>
        </xdr:cNvPr>
        <xdr:cNvCxnSpPr>
          <a:stCxn id="5" idx="3"/>
          <a:endCxn id="6" idx="1"/>
        </xdr:cNvCxnSpPr>
      </xdr:nvCxnSpPr>
      <xdr:spPr>
        <a:xfrm flipV="1">
          <a:off x="4747260" y="1093470"/>
          <a:ext cx="662940" cy="762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251460</xdr:colOff>
      <xdr:row>7</xdr:row>
      <xdr:rowOff>170498</xdr:rowOff>
    </xdr:from>
    <xdr:to>
      <xdr:col>10</xdr:col>
      <xdr:colOff>266700</xdr:colOff>
      <xdr:row>7</xdr:row>
      <xdr:rowOff>178118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FF53484D-BDD6-4C63-EA1D-6A0CF9F19BCB}"/>
            </a:ext>
          </a:extLst>
        </xdr:cNvPr>
        <xdr:cNvCxnSpPr>
          <a:stCxn id="6" idx="3"/>
          <a:endCxn id="7" idx="1"/>
        </xdr:cNvCxnSpPr>
      </xdr:nvCxnSpPr>
      <xdr:spPr>
        <a:xfrm flipV="1">
          <a:off x="6957060" y="1618298"/>
          <a:ext cx="624840" cy="762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239738</xdr:colOff>
      <xdr:row>10</xdr:row>
      <xdr:rowOff>38100</xdr:rowOff>
    </xdr:from>
    <xdr:to>
      <xdr:col>8</xdr:col>
      <xdr:colOff>87630</xdr:colOff>
      <xdr:row>16</xdr:row>
      <xdr:rowOff>67114</xdr:rowOff>
    </xdr:to>
    <xdr:cxnSp macro="">
      <xdr:nvCxnSpPr>
        <xdr:cNvPr id="17" name="Connector: Elbow 16">
          <a:extLst>
            <a:ext uri="{FF2B5EF4-FFF2-40B4-BE49-F238E27FC236}">
              <a16:creationId xmlns:a16="http://schemas.microsoft.com/office/drawing/2014/main" id="{3D6CE3EA-6081-B258-72FF-212ACDF3A36B}"/>
            </a:ext>
          </a:extLst>
        </xdr:cNvPr>
        <xdr:cNvCxnSpPr>
          <a:stCxn id="6" idx="2"/>
          <a:endCxn id="8" idx="3"/>
        </xdr:cNvCxnSpPr>
      </xdr:nvCxnSpPr>
      <xdr:spPr>
        <a:xfrm rot="5400000">
          <a:off x="5395254" y="1822646"/>
          <a:ext cx="1119260" cy="457492"/>
        </a:xfrm>
        <a:prstGeom prst="bentConnector2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8</xdr:row>
      <xdr:rowOff>0</xdr:rowOff>
    </xdr:from>
    <xdr:to>
      <xdr:col>4</xdr:col>
      <xdr:colOff>521678</xdr:colOff>
      <xdr:row>16</xdr:row>
      <xdr:rowOff>67114</xdr:rowOff>
    </xdr:to>
    <xdr:cxnSp macro="">
      <xdr:nvCxnSpPr>
        <xdr:cNvPr id="20" name="Connector: Elbow 19">
          <a:extLst>
            <a:ext uri="{FF2B5EF4-FFF2-40B4-BE49-F238E27FC236}">
              <a16:creationId xmlns:a16="http://schemas.microsoft.com/office/drawing/2014/main" id="{198DFD58-63D4-4852-0B0F-01A1C7982367}"/>
            </a:ext>
          </a:extLst>
        </xdr:cNvPr>
        <xdr:cNvCxnSpPr>
          <a:stCxn id="8" idx="1"/>
        </xdr:cNvCxnSpPr>
      </xdr:nvCxnSpPr>
      <xdr:spPr>
        <a:xfrm rot="10800000">
          <a:off x="2819400" y="1090246"/>
          <a:ext cx="1359878" cy="1520776"/>
        </a:xfrm>
        <a:prstGeom prst="bentConnector2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152400</xdr:colOff>
      <xdr:row>4</xdr:row>
      <xdr:rowOff>64477</xdr:rowOff>
    </xdr:from>
    <xdr:to>
      <xdr:col>6</xdr:col>
      <xdr:colOff>152400</xdr:colOff>
      <xdr:row>8</xdr:row>
      <xdr:rowOff>5862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BB59E51C-EE7C-A8BA-6C1E-109CB815BE87}"/>
            </a:ext>
          </a:extLst>
        </xdr:cNvPr>
        <xdr:cNvCxnSpPr/>
      </xdr:nvCxnSpPr>
      <xdr:spPr>
        <a:xfrm>
          <a:off x="5029200" y="973015"/>
          <a:ext cx="0" cy="668216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594360</xdr:colOff>
      <xdr:row>7</xdr:row>
      <xdr:rowOff>170864</xdr:rowOff>
    </xdr:from>
    <xdr:to>
      <xdr:col>13</xdr:col>
      <xdr:colOff>592015</xdr:colOff>
      <xdr:row>7</xdr:row>
      <xdr:rowOff>170864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8C6DA785-B1E1-4792-9687-6117D51AC3A2}"/>
            </a:ext>
          </a:extLst>
        </xdr:cNvPr>
        <xdr:cNvCxnSpPr>
          <a:stCxn id="7" idx="3"/>
        </xdr:cNvCxnSpPr>
      </xdr:nvCxnSpPr>
      <xdr:spPr>
        <a:xfrm>
          <a:off x="9128760" y="1624526"/>
          <a:ext cx="607255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328246</xdr:colOff>
      <xdr:row>18</xdr:row>
      <xdr:rowOff>111370</xdr:rowOff>
    </xdr:from>
    <xdr:to>
      <xdr:col>5</xdr:col>
      <xdr:colOff>328246</xdr:colOff>
      <xdr:row>20</xdr:row>
      <xdr:rowOff>117230</xdr:rowOff>
    </xdr:to>
    <xdr:cxnSp macro="">
      <xdr:nvCxnSpPr>
        <xdr:cNvPr id="28" name="Straight Arrow Connector 27">
          <a:extLst>
            <a:ext uri="{FF2B5EF4-FFF2-40B4-BE49-F238E27FC236}">
              <a16:creationId xmlns:a16="http://schemas.microsoft.com/office/drawing/2014/main" id="{78385176-735B-45ED-9357-7632D7B90048}"/>
            </a:ext>
          </a:extLst>
        </xdr:cNvPr>
        <xdr:cNvCxnSpPr/>
      </xdr:nvCxnSpPr>
      <xdr:spPr>
        <a:xfrm>
          <a:off x="4595446" y="3563816"/>
          <a:ext cx="0" cy="369276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237353</xdr:colOff>
      <xdr:row>38</xdr:row>
      <xdr:rowOff>130713</xdr:rowOff>
    </xdr:from>
    <xdr:to>
      <xdr:col>8</xdr:col>
      <xdr:colOff>205409</xdr:colOff>
      <xdr:row>43</xdr:row>
      <xdr:rowOff>31653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16AD787F-2258-49E0-B24D-1098866BA2CD}"/>
            </a:ext>
          </a:extLst>
        </xdr:cNvPr>
        <xdr:cNvSpPr/>
      </xdr:nvSpPr>
      <xdr:spPr>
        <a:xfrm>
          <a:off x="3046814" y="7379652"/>
          <a:ext cx="2439586" cy="828592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ID" sz="1200"/>
            <a:t>Filter and Dryer</a:t>
          </a:r>
        </a:p>
      </xdr:txBody>
    </xdr:sp>
    <xdr:clientData/>
  </xdr:twoCellAnchor>
  <xdr:twoCellAnchor>
    <xdr:from>
      <xdr:col>3</xdr:col>
      <xdr:colOff>498231</xdr:colOff>
      <xdr:row>40</xdr:row>
      <xdr:rowOff>172623</xdr:rowOff>
    </xdr:from>
    <xdr:to>
      <xdr:col>4</xdr:col>
      <xdr:colOff>237353</xdr:colOff>
      <xdr:row>40</xdr:row>
      <xdr:rowOff>173948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E4F1792-171C-4782-ACA1-DC2F26361B66}"/>
            </a:ext>
          </a:extLst>
        </xdr:cNvPr>
        <xdr:cNvCxnSpPr>
          <a:endCxn id="36" idx="1"/>
        </xdr:cNvCxnSpPr>
      </xdr:nvCxnSpPr>
      <xdr:spPr>
        <a:xfrm>
          <a:off x="2698092" y="7792623"/>
          <a:ext cx="348722" cy="132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207625</xdr:colOff>
      <xdr:row>40</xdr:row>
      <xdr:rowOff>157791</xdr:rowOff>
    </xdr:from>
    <xdr:to>
      <xdr:col>8</xdr:col>
      <xdr:colOff>546908</xdr:colOff>
      <xdr:row>40</xdr:row>
      <xdr:rowOff>157791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A7EC32FA-C092-4923-A683-D21198030BB4}"/>
            </a:ext>
          </a:extLst>
        </xdr:cNvPr>
        <xdr:cNvCxnSpPr>
          <a:cxnSpLocks/>
        </xdr:cNvCxnSpPr>
      </xdr:nvCxnSpPr>
      <xdr:spPr>
        <a:xfrm>
          <a:off x="5488616" y="7777791"/>
          <a:ext cx="339283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404191</xdr:colOff>
      <xdr:row>43</xdr:row>
      <xdr:rowOff>39757</xdr:rowOff>
    </xdr:from>
    <xdr:to>
      <xdr:col>5</xdr:col>
      <xdr:colOff>404191</xdr:colOff>
      <xdr:row>47</xdr:row>
      <xdr:rowOff>46383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3FD2D3A-F965-47E2-A973-DF22D254DE20}"/>
            </a:ext>
          </a:extLst>
        </xdr:cNvPr>
        <xdr:cNvCxnSpPr/>
      </xdr:nvCxnSpPr>
      <xdr:spPr>
        <a:xfrm flipH="1">
          <a:off x="3823252" y="8216348"/>
          <a:ext cx="0" cy="748748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324333</xdr:colOff>
      <xdr:row>43</xdr:row>
      <xdr:rowOff>30659</xdr:rowOff>
    </xdr:from>
    <xdr:to>
      <xdr:col>7</xdr:col>
      <xdr:colOff>326971</xdr:colOff>
      <xdr:row>46</xdr:row>
      <xdr:rowOff>30072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33D923CB-C2BF-4080-870A-133299DE7578}"/>
            </a:ext>
          </a:extLst>
        </xdr:cNvPr>
        <xdr:cNvCxnSpPr>
          <a:cxnSpLocks/>
        </xdr:cNvCxnSpPr>
      </xdr:nvCxnSpPr>
      <xdr:spPr>
        <a:xfrm>
          <a:off x="4962594" y="8207250"/>
          <a:ext cx="2638" cy="55600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404445</xdr:colOff>
      <xdr:row>52</xdr:row>
      <xdr:rowOff>174088</xdr:rowOff>
    </xdr:from>
    <xdr:to>
      <xdr:col>6</xdr:col>
      <xdr:colOff>585566</xdr:colOff>
      <xdr:row>60</xdr:row>
      <xdr:rowOff>99646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712A8E87-7B47-4ACE-92AF-11C88FE8B3E9}"/>
            </a:ext>
          </a:extLst>
        </xdr:cNvPr>
        <xdr:cNvSpPr/>
      </xdr:nvSpPr>
      <xdr:spPr>
        <a:xfrm>
          <a:off x="2842845" y="9646334"/>
          <a:ext cx="1400321" cy="1379220"/>
        </a:xfrm>
        <a:prstGeom prst="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ID" sz="1200"/>
            <a:t>Reactor</a:t>
          </a:r>
        </a:p>
      </xdr:txBody>
    </xdr:sp>
    <xdr:clientData/>
  </xdr:twoCellAnchor>
  <xdr:twoCellAnchor>
    <xdr:from>
      <xdr:col>2</xdr:col>
      <xdr:colOff>13252</xdr:colOff>
      <xdr:row>58</xdr:row>
      <xdr:rowOff>126903</xdr:rowOff>
    </xdr:from>
    <xdr:to>
      <xdr:col>4</xdr:col>
      <xdr:colOff>409701</xdr:colOff>
      <xdr:row>58</xdr:row>
      <xdr:rowOff>126903</xdr:rowOff>
    </xdr:to>
    <xdr:cxnSp macro="">
      <xdr:nvCxnSpPr>
        <xdr:cNvPr id="53" name="Straight Arrow Connector 52">
          <a:extLst>
            <a:ext uri="{FF2B5EF4-FFF2-40B4-BE49-F238E27FC236}">
              <a16:creationId xmlns:a16="http://schemas.microsoft.com/office/drawing/2014/main" id="{30413A46-1121-426A-BB29-2B4E62FB6297}"/>
            </a:ext>
          </a:extLst>
        </xdr:cNvPr>
        <xdr:cNvCxnSpPr/>
      </xdr:nvCxnSpPr>
      <xdr:spPr>
        <a:xfrm>
          <a:off x="1603513" y="10900920"/>
          <a:ext cx="1615649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39816</xdr:colOff>
      <xdr:row>56</xdr:row>
      <xdr:rowOff>97595</xdr:rowOff>
    </xdr:from>
    <xdr:to>
      <xdr:col>4</xdr:col>
      <xdr:colOff>402216</xdr:colOff>
      <xdr:row>56</xdr:row>
      <xdr:rowOff>97595</xdr:rowOff>
    </xdr:to>
    <xdr:cxnSp macro="">
      <xdr:nvCxnSpPr>
        <xdr:cNvPr id="60" name="Straight Arrow Connector 59">
          <a:extLst>
            <a:ext uri="{FF2B5EF4-FFF2-40B4-BE49-F238E27FC236}">
              <a16:creationId xmlns:a16="http://schemas.microsoft.com/office/drawing/2014/main" id="{866A26E3-9D26-49A0-95D3-C7585E284311}"/>
            </a:ext>
          </a:extLst>
        </xdr:cNvPr>
        <xdr:cNvCxnSpPr/>
      </xdr:nvCxnSpPr>
      <xdr:spPr>
        <a:xfrm>
          <a:off x="1868616" y="10408243"/>
          <a:ext cx="97200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39816</xdr:colOff>
      <xdr:row>53</xdr:row>
      <xdr:rowOff>109318</xdr:rowOff>
    </xdr:from>
    <xdr:to>
      <xdr:col>4</xdr:col>
      <xdr:colOff>402216</xdr:colOff>
      <xdr:row>53</xdr:row>
      <xdr:rowOff>109318</xdr:rowOff>
    </xdr:to>
    <xdr:cxnSp macro="">
      <xdr:nvCxnSpPr>
        <xdr:cNvPr id="61" name="Straight Arrow Connector 60">
          <a:extLst>
            <a:ext uri="{FF2B5EF4-FFF2-40B4-BE49-F238E27FC236}">
              <a16:creationId xmlns:a16="http://schemas.microsoft.com/office/drawing/2014/main" id="{90BA7D53-8467-4EF8-87F9-51DC0C5E3639}"/>
            </a:ext>
          </a:extLst>
        </xdr:cNvPr>
        <xdr:cNvCxnSpPr/>
      </xdr:nvCxnSpPr>
      <xdr:spPr>
        <a:xfrm>
          <a:off x="1868616" y="9868173"/>
          <a:ext cx="972000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592014</xdr:colOff>
      <xdr:row>56</xdr:row>
      <xdr:rowOff>126903</xdr:rowOff>
    </xdr:from>
    <xdr:to>
      <xdr:col>9</xdr:col>
      <xdr:colOff>369277</xdr:colOff>
      <xdr:row>56</xdr:row>
      <xdr:rowOff>126903</xdr:rowOff>
    </xdr:to>
    <xdr:cxnSp macro="">
      <xdr:nvCxnSpPr>
        <xdr:cNvPr id="62" name="Straight Arrow Connector 61">
          <a:extLst>
            <a:ext uri="{FF2B5EF4-FFF2-40B4-BE49-F238E27FC236}">
              <a16:creationId xmlns:a16="http://schemas.microsoft.com/office/drawing/2014/main" id="{92273C4A-E462-46C6-83AB-52207AECCE59}"/>
            </a:ext>
          </a:extLst>
        </xdr:cNvPr>
        <xdr:cNvCxnSpPr/>
      </xdr:nvCxnSpPr>
      <xdr:spPr>
        <a:xfrm>
          <a:off x="4249614" y="10325980"/>
          <a:ext cx="1635371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363414</xdr:colOff>
      <xdr:row>55</xdr:row>
      <xdr:rowOff>17585</xdr:rowOff>
    </xdr:from>
    <xdr:to>
      <xdr:col>7</xdr:col>
      <xdr:colOff>363414</xdr:colOff>
      <xdr:row>56</xdr:row>
      <xdr:rowOff>134815</xdr:rowOff>
    </xdr:to>
    <xdr:cxnSp macro="">
      <xdr:nvCxnSpPr>
        <xdr:cNvPr id="63" name="Straight Arrow Connector 62">
          <a:extLst>
            <a:ext uri="{FF2B5EF4-FFF2-40B4-BE49-F238E27FC236}">
              <a16:creationId xmlns:a16="http://schemas.microsoft.com/office/drawing/2014/main" id="{2B47491D-CE86-40E3-B39A-D259A925D361}"/>
            </a:ext>
          </a:extLst>
        </xdr:cNvPr>
        <xdr:cNvCxnSpPr/>
      </xdr:nvCxnSpPr>
      <xdr:spPr>
        <a:xfrm>
          <a:off x="4630614" y="10034954"/>
          <a:ext cx="0" cy="298938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241851</xdr:colOff>
      <xdr:row>58</xdr:row>
      <xdr:rowOff>128955</xdr:rowOff>
    </xdr:from>
    <xdr:to>
      <xdr:col>2</xdr:col>
      <xdr:colOff>241851</xdr:colOff>
      <xdr:row>61</xdr:row>
      <xdr:rowOff>172278</xdr:rowOff>
    </xdr:to>
    <xdr:cxnSp macro="">
      <xdr:nvCxnSpPr>
        <xdr:cNvPr id="78" name="Straight Arrow Connector 77">
          <a:extLst>
            <a:ext uri="{FF2B5EF4-FFF2-40B4-BE49-F238E27FC236}">
              <a16:creationId xmlns:a16="http://schemas.microsoft.com/office/drawing/2014/main" id="{6A3CF825-269D-4574-933C-2F4653BD94BC}"/>
            </a:ext>
          </a:extLst>
        </xdr:cNvPr>
        <xdr:cNvCxnSpPr/>
      </xdr:nvCxnSpPr>
      <xdr:spPr>
        <a:xfrm flipV="1">
          <a:off x="1832112" y="10902972"/>
          <a:ext cx="0" cy="599915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35169</xdr:colOff>
      <xdr:row>70</xdr:row>
      <xdr:rowOff>140676</xdr:rowOff>
    </xdr:from>
    <xdr:to>
      <xdr:col>15</xdr:col>
      <xdr:colOff>5861</xdr:colOff>
      <xdr:row>79</xdr:row>
      <xdr:rowOff>5861</xdr:rowOff>
    </xdr:to>
    <xdr:grpSp>
      <xdr:nvGrpSpPr>
        <xdr:cNvPr id="96" name="Group 95">
          <a:extLst>
            <a:ext uri="{FF2B5EF4-FFF2-40B4-BE49-F238E27FC236}">
              <a16:creationId xmlns:a16="http://schemas.microsoft.com/office/drawing/2014/main" id="{DA9591C6-5DB1-EDA4-6A2D-B82E8D727048}"/>
            </a:ext>
          </a:extLst>
        </xdr:cNvPr>
        <xdr:cNvGrpSpPr/>
      </xdr:nvGrpSpPr>
      <xdr:grpSpPr>
        <a:xfrm>
          <a:off x="5925429" y="12957516"/>
          <a:ext cx="3666392" cy="1511105"/>
          <a:chOff x="5550877" y="12883661"/>
          <a:chExt cx="3628292" cy="1500554"/>
        </a:xfrm>
      </xdr:grpSpPr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1486E9C2-FFEC-4B4B-BBD4-1B88003F43D9}"/>
              </a:ext>
            </a:extLst>
          </xdr:cNvPr>
          <xdr:cNvSpPr/>
        </xdr:nvSpPr>
        <xdr:spPr>
          <a:xfrm>
            <a:off x="5550877" y="12891281"/>
            <a:ext cx="1102850" cy="809479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200"/>
              <a:t>Filter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CDB1213B-11BE-4BBC-97E2-91A8B54A5279}"/>
              </a:ext>
            </a:extLst>
          </xdr:cNvPr>
          <xdr:cNvSpPr/>
        </xdr:nvSpPr>
        <xdr:spPr>
          <a:xfrm>
            <a:off x="7875627" y="12883661"/>
            <a:ext cx="964260" cy="809479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200"/>
              <a:t>Dryer</a:t>
            </a:r>
          </a:p>
        </xdr:txBody>
      </xdr:sp>
      <xdr:cxnSp macro="">
        <xdr:nvCxnSpPr>
          <xdr:cNvPr id="92" name="Straight Arrow Connector 91">
            <a:extLst>
              <a:ext uri="{FF2B5EF4-FFF2-40B4-BE49-F238E27FC236}">
                <a16:creationId xmlns:a16="http://schemas.microsoft.com/office/drawing/2014/main" id="{594CD799-532C-4DF6-B05A-A3B5AB33E9BD}"/>
              </a:ext>
            </a:extLst>
          </xdr:cNvPr>
          <xdr:cNvCxnSpPr>
            <a:stCxn id="89" idx="3"/>
            <a:endCxn id="90" idx="1"/>
          </xdr:cNvCxnSpPr>
        </xdr:nvCxnSpPr>
        <xdr:spPr>
          <a:xfrm flipV="1">
            <a:off x="6653727" y="13288401"/>
            <a:ext cx="1221900" cy="7620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3" name="Straight Arrow Connector 92">
            <a:extLst>
              <a:ext uri="{FF2B5EF4-FFF2-40B4-BE49-F238E27FC236}">
                <a16:creationId xmlns:a16="http://schemas.microsoft.com/office/drawing/2014/main" id="{6F97E20B-1FDA-4257-A009-19BF6896FAA4}"/>
              </a:ext>
            </a:extLst>
          </xdr:cNvPr>
          <xdr:cNvCxnSpPr>
            <a:stCxn id="90" idx="3"/>
          </xdr:cNvCxnSpPr>
        </xdr:nvCxnSpPr>
        <xdr:spPr>
          <a:xfrm>
            <a:off x="8839887" y="13288401"/>
            <a:ext cx="339282" cy="0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Straight Arrow Connector 93">
            <a:extLst>
              <a:ext uri="{FF2B5EF4-FFF2-40B4-BE49-F238E27FC236}">
                <a16:creationId xmlns:a16="http://schemas.microsoft.com/office/drawing/2014/main" id="{B432921B-52BF-4072-B764-D026D9D39A36}"/>
              </a:ext>
            </a:extLst>
          </xdr:cNvPr>
          <xdr:cNvCxnSpPr>
            <a:stCxn id="89" idx="2"/>
          </xdr:cNvCxnSpPr>
        </xdr:nvCxnSpPr>
        <xdr:spPr>
          <a:xfrm flipH="1">
            <a:off x="6096000" y="13700760"/>
            <a:ext cx="0" cy="683455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Straight Arrow Connector 94">
            <a:extLst>
              <a:ext uri="{FF2B5EF4-FFF2-40B4-BE49-F238E27FC236}">
                <a16:creationId xmlns:a16="http://schemas.microsoft.com/office/drawing/2014/main" id="{3E6F463F-2717-46B0-ADD2-966F45136520}"/>
              </a:ext>
            </a:extLst>
          </xdr:cNvPr>
          <xdr:cNvCxnSpPr/>
        </xdr:nvCxnSpPr>
        <xdr:spPr>
          <a:xfrm>
            <a:off x="8285660" y="13706096"/>
            <a:ext cx="2885" cy="497494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99391</xdr:colOff>
      <xdr:row>68</xdr:row>
      <xdr:rowOff>174088</xdr:rowOff>
    </xdr:from>
    <xdr:to>
      <xdr:col>9</xdr:col>
      <xdr:colOff>35169</xdr:colOff>
      <xdr:row>78</xdr:row>
      <xdr:rowOff>152403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1D84AEEF-5ACA-073C-3789-1820B9AF6D1D}"/>
            </a:ext>
          </a:extLst>
        </xdr:cNvPr>
        <xdr:cNvGrpSpPr/>
      </xdr:nvGrpSpPr>
      <xdr:grpSpPr>
        <a:xfrm>
          <a:off x="1691971" y="12625168"/>
          <a:ext cx="4233458" cy="1807115"/>
          <a:chOff x="280912" y="12014396"/>
          <a:chExt cx="4232472" cy="1792215"/>
        </a:xfrm>
      </xdr:grpSpPr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18A30BDF-92D0-4A86-BF1E-42C9279EF863}"/>
              </a:ext>
            </a:extLst>
          </xdr:cNvPr>
          <xdr:cNvSpPr/>
        </xdr:nvSpPr>
        <xdr:spPr>
          <a:xfrm>
            <a:off x="1776046" y="12014396"/>
            <a:ext cx="1377461" cy="1502312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200"/>
              <a:t>Reactor</a:t>
            </a:r>
          </a:p>
        </xdr:txBody>
      </xdr:sp>
      <xdr:cxnSp macro="">
        <xdr:nvCxnSpPr>
          <xdr:cNvPr id="98" name="Straight Arrow Connector 97">
            <a:extLst>
              <a:ext uri="{FF2B5EF4-FFF2-40B4-BE49-F238E27FC236}">
                <a16:creationId xmlns:a16="http://schemas.microsoft.com/office/drawing/2014/main" id="{8E9E660D-8B7E-489F-B850-4F4D0D33FEA2}"/>
              </a:ext>
            </a:extLst>
          </xdr:cNvPr>
          <xdr:cNvCxnSpPr/>
        </xdr:nvCxnSpPr>
        <xdr:spPr>
          <a:xfrm>
            <a:off x="280912" y="13198134"/>
            <a:ext cx="1495135" cy="0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Straight Arrow Connector 98">
            <a:extLst>
              <a:ext uri="{FF2B5EF4-FFF2-40B4-BE49-F238E27FC236}">
                <a16:creationId xmlns:a16="http://schemas.microsoft.com/office/drawing/2014/main" id="{0E89386D-59AD-4AB7-9D2D-E5473D84B8EE}"/>
              </a:ext>
            </a:extLst>
          </xdr:cNvPr>
          <xdr:cNvCxnSpPr/>
        </xdr:nvCxnSpPr>
        <xdr:spPr>
          <a:xfrm>
            <a:off x="937846" y="12664734"/>
            <a:ext cx="838201" cy="0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Straight Arrow Connector 99">
            <a:extLst>
              <a:ext uri="{FF2B5EF4-FFF2-40B4-BE49-F238E27FC236}">
                <a16:creationId xmlns:a16="http://schemas.microsoft.com/office/drawing/2014/main" id="{13E32DC6-A7C2-483E-A70E-BDDB9315B50A}"/>
              </a:ext>
            </a:extLst>
          </xdr:cNvPr>
          <xdr:cNvCxnSpPr/>
        </xdr:nvCxnSpPr>
        <xdr:spPr>
          <a:xfrm>
            <a:off x="937846" y="12131334"/>
            <a:ext cx="838201" cy="0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1" name="Straight Arrow Connector 100">
            <a:extLst>
              <a:ext uri="{FF2B5EF4-FFF2-40B4-BE49-F238E27FC236}">
                <a16:creationId xmlns:a16="http://schemas.microsoft.com/office/drawing/2014/main" id="{C1067D45-EEB4-47C4-B8F9-7652142F2C6D}"/>
              </a:ext>
            </a:extLst>
          </xdr:cNvPr>
          <xdr:cNvCxnSpPr>
            <a:stCxn id="97" idx="3"/>
            <a:endCxn id="89" idx="1"/>
          </xdr:cNvCxnSpPr>
        </xdr:nvCxnSpPr>
        <xdr:spPr>
          <a:xfrm flipV="1">
            <a:off x="3153507" y="12756763"/>
            <a:ext cx="1359877" cy="8789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" name="Straight Arrow Connector 101">
            <a:extLst>
              <a:ext uri="{FF2B5EF4-FFF2-40B4-BE49-F238E27FC236}">
                <a16:creationId xmlns:a16="http://schemas.microsoft.com/office/drawing/2014/main" id="{C1BDAA80-C7DF-44BA-A1B8-E500A69B005C}"/>
              </a:ext>
            </a:extLst>
          </xdr:cNvPr>
          <xdr:cNvCxnSpPr/>
        </xdr:nvCxnSpPr>
        <xdr:spPr>
          <a:xfrm>
            <a:off x="3710353" y="12403016"/>
            <a:ext cx="0" cy="357557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Straight Arrow Connector 102">
            <a:extLst>
              <a:ext uri="{FF2B5EF4-FFF2-40B4-BE49-F238E27FC236}">
                <a16:creationId xmlns:a16="http://schemas.microsoft.com/office/drawing/2014/main" id="{9042F84D-A2F3-4988-91C3-702D04291B34}"/>
              </a:ext>
            </a:extLst>
          </xdr:cNvPr>
          <xdr:cNvCxnSpPr/>
        </xdr:nvCxnSpPr>
        <xdr:spPr>
          <a:xfrm flipV="1">
            <a:off x="468922" y="13194323"/>
            <a:ext cx="0" cy="612288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211015</xdr:colOff>
      <xdr:row>84</xdr:row>
      <xdr:rowOff>46893</xdr:rowOff>
    </xdr:from>
    <xdr:to>
      <xdr:col>7</xdr:col>
      <xdr:colOff>633046</xdr:colOff>
      <xdr:row>92</xdr:row>
      <xdr:rowOff>95543</xdr:rowOff>
    </xdr:to>
    <xdr:grpSp>
      <xdr:nvGrpSpPr>
        <xdr:cNvPr id="116" name="Group 115">
          <a:extLst>
            <a:ext uri="{FF2B5EF4-FFF2-40B4-BE49-F238E27FC236}">
              <a16:creationId xmlns:a16="http://schemas.microsoft.com/office/drawing/2014/main" id="{DDCE7BFB-E750-43AA-85C1-47A243D58FA7}"/>
            </a:ext>
          </a:extLst>
        </xdr:cNvPr>
        <xdr:cNvGrpSpPr/>
      </xdr:nvGrpSpPr>
      <xdr:grpSpPr>
        <a:xfrm>
          <a:off x="2413195" y="15599313"/>
          <a:ext cx="2860431" cy="1511690"/>
          <a:chOff x="937846" y="12014396"/>
          <a:chExt cx="2860431" cy="1502312"/>
        </a:xfrm>
      </xdr:grpSpPr>
      <xdr:sp macro="" textlink="">
        <xdr:nvSpPr>
          <xdr:cNvPr id="117" name="Rectangle 116">
            <a:extLst>
              <a:ext uri="{FF2B5EF4-FFF2-40B4-BE49-F238E27FC236}">
                <a16:creationId xmlns:a16="http://schemas.microsoft.com/office/drawing/2014/main" id="{630C4718-0A6F-ECD3-E55C-328E2A79274D}"/>
              </a:ext>
            </a:extLst>
          </xdr:cNvPr>
          <xdr:cNvSpPr/>
        </xdr:nvSpPr>
        <xdr:spPr>
          <a:xfrm>
            <a:off x="1776046" y="12014396"/>
            <a:ext cx="1377461" cy="1502312"/>
          </a:xfrm>
          <a:prstGeom prst="rect">
            <a:avLst/>
          </a:prstGeom>
        </xdr:spPr>
        <xdr:style>
          <a:lnRef idx="1">
            <a:schemeClr val="accent4"/>
          </a:lnRef>
          <a:fillRef idx="2">
            <a:schemeClr val="accent4"/>
          </a:fillRef>
          <a:effectRef idx="1">
            <a:schemeClr val="accent4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ID" sz="1200"/>
              <a:t>Recovery Column</a:t>
            </a:r>
          </a:p>
        </xdr:txBody>
      </xdr:sp>
      <xdr:cxnSp macro="">
        <xdr:nvCxnSpPr>
          <xdr:cNvPr id="119" name="Straight Arrow Connector 118">
            <a:extLst>
              <a:ext uri="{FF2B5EF4-FFF2-40B4-BE49-F238E27FC236}">
                <a16:creationId xmlns:a16="http://schemas.microsoft.com/office/drawing/2014/main" id="{51F23A5F-8236-28ED-2CC3-6591D6AC32BD}"/>
              </a:ext>
            </a:extLst>
          </xdr:cNvPr>
          <xdr:cNvCxnSpPr/>
        </xdr:nvCxnSpPr>
        <xdr:spPr>
          <a:xfrm>
            <a:off x="937846" y="12664734"/>
            <a:ext cx="838201" cy="0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1" name="Straight Arrow Connector 120">
            <a:extLst>
              <a:ext uri="{FF2B5EF4-FFF2-40B4-BE49-F238E27FC236}">
                <a16:creationId xmlns:a16="http://schemas.microsoft.com/office/drawing/2014/main" id="{517BE61A-992B-AB87-ACFD-912D11408436}"/>
              </a:ext>
            </a:extLst>
          </xdr:cNvPr>
          <xdr:cNvCxnSpPr/>
        </xdr:nvCxnSpPr>
        <xdr:spPr>
          <a:xfrm>
            <a:off x="3153507" y="12648321"/>
            <a:ext cx="644770" cy="0"/>
          </a:xfrm>
          <a:prstGeom prst="straightConnector1">
            <a:avLst/>
          </a:prstGeom>
          <a:ln w="2857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345830</xdr:colOff>
      <xdr:row>92</xdr:row>
      <xdr:rowOff>99646</xdr:rowOff>
    </xdr:from>
    <xdr:to>
      <xdr:col>5</xdr:col>
      <xdr:colOff>345830</xdr:colOff>
      <xdr:row>93</xdr:row>
      <xdr:rowOff>152400</xdr:rowOff>
    </xdr:to>
    <xdr:cxnSp macro="">
      <xdr:nvCxnSpPr>
        <xdr:cNvPr id="125" name="Straight Arrow Connector 124">
          <a:extLst>
            <a:ext uri="{FF2B5EF4-FFF2-40B4-BE49-F238E27FC236}">
              <a16:creationId xmlns:a16="http://schemas.microsoft.com/office/drawing/2014/main" id="{E8710952-E021-4C32-8560-B16A6B786EDF}"/>
            </a:ext>
          </a:extLst>
        </xdr:cNvPr>
        <xdr:cNvCxnSpPr/>
      </xdr:nvCxnSpPr>
      <xdr:spPr>
        <a:xfrm>
          <a:off x="3393830" y="17016046"/>
          <a:ext cx="0" cy="23446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125896</xdr:colOff>
      <xdr:row>100</xdr:row>
      <xdr:rowOff>93275</xdr:rowOff>
    </xdr:from>
    <xdr:to>
      <xdr:col>8</xdr:col>
      <xdr:colOff>556592</xdr:colOff>
      <xdr:row>100</xdr:row>
      <xdr:rowOff>93275</xdr:rowOff>
    </xdr:to>
    <xdr:cxnSp macro="">
      <xdr:nvCxnSpPr>
        <xdr:cNvPr id="132" name="Straight Arrow Connector 131">
          <a:extLst>
            <a:ext uri="{FF2B5EF4-FFF2-40B4-BE49-F238E27FC236}">
              <a16:creationId xmlns:a16="http://schemas.microsoft.com/office/drawing/2014/main" id="{67B0E92A-130D-45A6-B35A-4AA6D51FC965}"/>
            </a:ext>
          </a:extLst>
        </xdr:cNvPr>
        <xdr:cNvCxnSpPr/>
      </xdr:nvCxnSpPr>
      <xdr:spPr>
        <a:xfrm>
          <a:off x="3173896" y="18831849"/>
          <a:ext cx="2292626" cy="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284922</xdr:colOff>
      <xdr:row>100</xdr:row>
      <xdr:rowOff>106017</xdr:rowOff>
    </xdr:from>
    <xdr:to>
      <xdr:col>6</xdr:col>
      <xdr:colOff>284922</xdr:colOff>
      <xdr:row>101</xdr:row>
      <xdr:rowOff>165653</xdr:rowOff>
    </xdr:to>
    <xdr:cxnSp macro="">
      <xdr:nvCxnSpPr>
        <xdr:cNvPr id="136" name="Straight Arrow Connector 135">
          <a:extLst>
            <a:ext uri="{FF2B5EF4-FFF2-40B4-BE49-F238E27FC236}">
              <a16:creationId xmlns:a16="http://schemas.microsoft.com/office/drawing/2014/main" id="{2DF172FD-517F-4A94-81E3-6145F0813D95}"/>
            </a:ext>
          </a:extLst>
        </xdr:cNvPr>
        <xdr:cNvCxnSpPr/>
      </xdr:nvCxnSpPr>
      <xdr:spPr>
        <a:xfrm flipV="1">
          <a:off x="3942522" y="18844591"/>
          <a:ext cx="0" cy="245166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54150</xdr:colOff>
      <xdr:row>6</xdr:row>
      <xdr:rowOff>66260</xdr:rowOff>
    </xdr:from>
    <xdr:to>
      <xdr:col>2</xdr:col>
      <xdr:colOff>345698</xdr:colOff>
      <xdr:row>7</xdr:row>
      <xdr:rowOff>148287</xdr:rowOff>
    </xdr:to>
    <xdr:grpSp>
      <xdr:nvGrpSpPr>
        <xdr:cNvPr id="161" name="Group 160">
          <a:extLst>
            <a:ext uri="{FF2B5EF4-FFF2-40B4-BE49-F238E27FC236}">
              <a16:creationId xmlns:a16="http://schemas.microsoft.com/office/drawing/2014/main" id="{8C29869F-63C0-22E5-75A6-E9469D71E410}"/>
            </a:ext>
          </a:extLst>
        </xdr:cNvPr>
        <xdr:cNvGrpSpPr/>
      </xdr:nvGrpSpPr>
      <xdr:grpSpPr>
        <a:xfrm>
          <a:off x="1646730" y="1163540"/>
          <a:ext cx="291548" cy="264907"/>
          <a:chOff x="1930247" y="602287"/>
          <a:chExt cx="291548" cy="265958"/>
        </a:xfrm>
      </xdr:grpSpPr>
      <xdr:sp macro="" textlink="">
        <xdr:nvSpPr>
          <xdr:cNvPr id="159" name="Flowchart: Decision 158">
            <a:extLst>
              <a:ext uri="{FF2B5EF4-FFF2-40B4-BE49-F238E27FC236}">
                <a16:creationId xmlns:a16="http://schemas.microsoft.com/office/drawing/2014/main" id="{D84159FB-40ED-EA20-E469-21FEBF284E38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60" name="TextBox 159">
            <a:extLst>
              <a:ext uri="{FF2B5EF4-FFF2-40B4-BE49-F238E27FC236}">
                <a16:creationId xmlns:a16="http://schemas.microsoft.com/office/drawing/2014/main" id="{5011CAC7-8E16-25EC-9809-F65C91743DAE}"/>
              </a:ext>
            </a:extLst>
          </xdr:cNvPr>
          <xdr:cNvSpPr txBox="1"/>
        </xdr:nvSpPr>
        <xdr:spPr>
          <a:xfrm>
            <a:off x="1950127" y="602287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1</a:t>
            </a:r>
          </a:p>
        </xdr:txBody>
      </xdr:sp>
    </xdr:grpSp>
    <xdr:clientData/>
  </xdr:twoCellAnchor>
  <xdr:twoCellAnchor>
    <xdr:from>
      <xdr:col>2</xdr:col>
      <xdr:colOff>432522</xdr:colOff>
      <xdr:row>10</xdr:row>
      <xdr:rowOff>66260</xdr:rowOff>
    </xdr:from>
    <xdr:to>
      <xdr:col>3</xdr:col>
      <xdr:colOff>114470</xdr:colOff>
      <xdr:row>11</xdr:row>
      <xdr:rowOff>148287</xdr:rowOff>
    </xdr:to>
    <xdr:grpSp>
      <xdr:nvGrpSpPr>
        <xdr:cNvPr id="162" name="Group 161">
          <a:extLst>
            <a:ext uri="{FF2B5EF4-FFF2-40B4-BE49-F238E27FC236}">
              <a16:creationId xmlns:a16="http://schemas.microsoft.com/office/drawing/2014/main" id="{DE2F53EF-DEA0-4B7B-A1A7-CBFFDCCF2419}"/>
            </a:ext>
          </a:extLst>
        </xdr:cNvPr>
        <xdr:cNvGrpSpPr/>
      </xdr:nvGrpSpPr>
      <xdr:grpSpPr>
        <a:xfrm>
          <a:off x="2025102" y="1895060"/>
          <a:ext cx="291548" cy="264907"/>
          <a:chOff x="1930247" y="602287"/>
          <a:chExt cx="291548" cy="265958"/>
        </a:xfrm>
      </xdr:grpSpPr>
      <xdr:sp macro="" textlink="">
        <xdr:nvSpPr>
          <xdr:cNvPr id="163" name="Flowchart: Decision 162">
            <a:extLst>
              <a:ext uri="{FF2B5EF4-FFF2-40B4-BE49-F238E27FC236}">
                <a16:creationId xmlns:a16="http://schemas.microsoft.com/office/drawing/2014/main" id="{D607ED99-250A-E6E6-D22C-8A6615AEE3A2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64" name="TextBox 163">
            <a:extLst>
              <a:ext uri="{FF2B5EF4-FFF2-40B4-BE49-F238E27FC236}">
                <a16:creationId xmlns:a16="http://schemas.microsoft.com/office/drawing/2014/main" id="{0DFC28B5-8A93-82B5-26E5-3580481F16C7}"/>
              </a:ext>
            </a:extLst>
          </xdr:cNvPr>
          <xdr:cNvSpPr txBox="1"/>
        </xdr:nvSpPr>
        <xdr:spPr>
          <a:xfrm>
            <a:off x="1950127" y="602287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2</a:t>
            </a:r>
          </a:p>
        </xdr:txBody>
      </xdr:sp>
    </xdr:grpSp>
    <xdr:clientData/>
  </xdr:twoCellAnchor>
  <xdr:twoCellAnchor>
    <xdr:from>
      <xdr:col>2</xdr:col>
      <xdr:colOff>437777</xdr:colOff>
      <xdr:row>6</xdr:row>
      <xdr:rowOff>82026</xdr:rowOff>
    </xdr:from>
    <xdr:to>
      <xdr:col>3</xdr:col>
      <xdr:colOff>119725</xdr:colOff>
      <xdr:row>7</xdr:row>
      <xdr:rowOff>164053</xdr:rowOff>
    </xdr:to>
    <xdr:grpSp>
      <xdr:nvGrpSpPr>
        <xdr:cNvPr id="165" name="Group 164">
          <a:extLst>
            <a:ext uri="{FF2B5EF4-FFF2-40B4-BE49-F238E27FC236}">
              <a16:creationId xmlns:a16="http://schemas.microsoft.com/office/drawing/2014/main" id="{9C2D44F0-7EFB-47A1-B33E-3F02E81F28C9}"/>
            </a:ext>
          </a:extLst>
        </xdr:cNvPr>
        <xdr:cNvGrpSpPr/>
      </xdr:nvGrpSpPr>
      <xdr:grpSpPr>
        <a:xfrm>
          <a:off x="2030357" y="1179306"/>
          <a:ext cx="291548" cy="264907"/>
          <a:chOff x="1930247" y="602287"/>
          <a:chExt cx="291548" cy="265958"/>
        </a:xfrm>
      </xdr:grpSpPr>
      <xdr:sp macro="" textlink="">
        <xdr:nvSpPr>
          <xdr:cNvPr id="166" name="Flowchart: Decision 165">
            <a:extLst>
              <a:ext uri="{FF2B5EF4-FFF2-40B4-BE49-F238E27FC236}">
                <a16:creationId xmlns:a16="http://schemas.microsoft.com/office/drawing/2014/main" id="{A26C0F23-852F-D1E4-1BBD-4BE7751F6F54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67" name="TextBox 166">
            <a:extLst>
              <a:ext uri="{FF2B5EF4-FFF2-40B4-BE49-F238E27FC236}">
                <a16:creationId xmlns:a16="http://schemas.microsoft.com/office/drawing/2014/main" id="{D155F91F-76D7-D953-A09D-A16FD7275E2F}"/>
              </a:ext>
            </a:extLst>
          </xdr:cNvPr>
          <xdr:cNvSpPr txBox="1"/>
        </xdr:nvSpPr>
        <xdr:spPr>
          <a:xfrm>
            <a:off x="1950127" y="602287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3</a:t>
            </a:r>
          </a:p>
        </xdr:txBody>
      </xdr:sp>
    </xdr:grpSp>
    <xdr:clientData/>
  </xdr:twoCellAnchor>
  <xdr:twoCellAnchor>
    <xdr:from>
      <xdr:col>6</xdr:col>
      <xdr:colOff>178676</xdr:colOff>
      <xdr:row>8</xdr:row>
      <xdr:rowOff>31531</xdr:rowOff>
    </xdr:from>
    <xdr:to>
      <xdr:col>6</xdr:col>
      <xdr:colOff>470224</xdr:colOff>
      <xdr:row>9</xdr:row>
      <xdr:rowOff>113558</xdr:rowOff>
    </xdr:to>
    <xdr:grpSp>
      <xdr:nvGrpSpPr>
        <xdr:cNvPr id="168" name="Group 167">
          <a:extLst>
            <a:ext uri="{FF2B5EF4-FFF2-40B4-BE49-F238E27FC236}">
              <a16:creationId xmlns:a16="http://schemas.microsoft.com/office/drawing/2014/main" id="{1C7017C0-5F83-4C22-BEE0-CAE2236512A9}"/>
            </a:ext>
          </a:extLst>
        </xdr:cNvPr>
        <xdr:cNvGrpSpPr/>
      </xdr:nvGrpSpPr>
      <xdr:grpSpPr>
        <a:xfrm>
          <a:off x="4209656" y="1494571"/>
          <a:ext cx="291548" cy="264907"/>
          <a:chOff x="1930247" y="602287"/>
          <a:chExt cx="291548" cy="265958"/>
        </a:xfrm>
      </xdr:grpSpPr>
      <xdr:sp macro="" textlink="">
        <xdr:nvSpPr>
          <xdr:cNvPr id="169" name="Flowchart: Decision 168">
            <a:extLst>
              <a:ext uri="{FF2B5EF4-FFF2-40B4-BE49-F238E27FC236}">
                <a16:creationId xmlns:a16="http://schemas.microsoft.com/office/drawing/2014/main" id="{CA91B853-167F-2CB4-67C1-1B2064476D5B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70" name="TextBox 169">
            <a:extLst>
              <a:ext uri="{FF2B5EF4-FFF2-40B4-BE49-F238E27FC236}">
                <a16:creationId xmlns:a16="http://schemas.microsoft.com/office/drawing/2014/main" id="{19A02FF6-9615-A60F-F63D-C92375F5E091}"/>
              </a:ext>
            </a:extLst>
          </xdr:cNvPr>
          <xdr:cNvSpPr txBox="1"/>
        </xdr:nvSpPr>
        <xdr:spPr>
          <a:xfrm>
            <a:off x="1950127" y="602287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4</a:t>
            </a:r>
          </a:p>
        </xdr:txBody>
      </xdr:sp>
    </xdr:grpSp>
    <xdr:clientData/>
  </xdr:twoCellAnchor>
  <xdr:twoCellAnchor>
    <xdr:from>
      <xdr:col>9</xdr:col>
      <xdr:colOff>430924</xdr:colOff>
      <xdr:row>8</xdr:row>
      <xdr:rowOff>21020</xdr:rowOff>
    </xdr:from>
    <xdr:to>
      <xdr:col>10</xdr:col>
      <xdr:colOff>76086</xdr:colOff>
      <xdr:row>9</xdr:row>
      <xdr:rowOff>103047</xdr:rowOff>
    </xdr:to>
    <xdr:grpSp>
      <xdr:nvGrpSpPr>
        <xdr:cNvPr id="171" name="Group 170">
          <a:extLst>
            <a:ext uri="{FF2B5EF4-FFF2-40B4-BE49-F238E27FC236}">
              <a16:creationId xmlns:a16="http://schemas.microsoft.com/office/drawing/2014/main" id="{4E181022-E7AB-462E-BCC7-F16B97B2A692}"/>
            </a:ext>
          </a:extLst>
        </xdr:cNvPr>
        <xdr:cNvGrpSpPr/>
      </xdr:nvGrpSpPr>
      <xdr:grpSpPr>
        <a:xfrm>
          <a:off x="6321184" y="1484060"/>
          <a:ext cx="292862" cy="264907"/>
          <a:chOff x="1930247" y="602287"/>
          <a:chExt cx="291548" cy="265958"/>
        </a:xfrm>
      </xdr:grpSpPr>
      <xdr:sp macro="" textlink="">
        <xdr:nvSpPr>
          <xdr:cNvPr id="172" name="Flowchart: Decision 171">
            <a:extLst>
              <a:ext uri="{FF2B5EF4-FFF2-40B4-BE49-F238E27FC236}">
                <a16:creationId xmlns:a16="http://schemas.microsoft.com/office/drawing/2014/main" id="{B54F006B-441B-D096-E454-4C51E6C1B2AB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73" name="TextBox 172">
            <a:extLst>
              <a:ext uri="{FF2B5EF4-FFF2-40B4-BE49-F238E27FC236}">
                <a16:creationId xmlns:a16="http://schemas.microsoft.com/office/drawing/2014/main" id="{2C0E815B-311C-9593-B99E-32F2B476621A}"/>
              </a:ext>
            </a:extLst>
          </xdr:cNvPr>
          <xdr:cNvSpPr txBox="1"/>
        </xdr:nvSpPr>
        <xdr:spPr>
          <a:xfrm>
            <a:off x="1950127" y="602287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5</a:t>
            </a:r>
          </a:p>
        </xdr:txBody>
      </xdr:sp>
    </xdr:grpSp>
    <xdr:clientData/>
  </xdr:twoCellAnchor>
  <xdr:twoCellAnchor>
    <xdr:from>
      <xdr:col>13</xdr:col>
      <xdr:colOff>173421</xdr:colOff>
      <xdr:row>8</xdr:row>
      <xdr:rowOff>36786</xdr:rowOff>
    </xdr:from>
    <xdr:to>
      <xdr:col>13</xdr:col>
      <xdr:colOff>464969</xdr:colOff>
      <xdr:row>9</xdr:row>
      <xdr:rowOff>118813</xdr:rowOff>
    </xdr:to>
    <xdr:grpSp>
      <xdr:nvGrpSpPr>
        <xdr:cNvPr id="174" name="Group 173">
          <a:extLst>
            <a:ext uri="{FF2B5EF4-FFF2-40B4-BE49-F238E27FC236}">
              <a16:creationId xmlns:a16="http://schemas.microsoft.com/office/drawing/2014/main" id="{954D08F7-F1D0-486C-B4C7-A072692FEAD2}"/>
            </a:ext>
          </a:extLst>
        </xdr:cNvPr>
        <xdr:cNvGrpSpPr/>
      </xdr:nvGrpSpPr>
      <xdr:grpSpPr>
        <a:xfrm>
          <a:off x="8540181" y="1499826"/>
          <a:ext cx="291548" cy="264907"/>
          <a:chOff x="1930247" y="602287"/>
          <a:chExt cx="291548" cy="265958"/>
        </a:xfrm>
      </xdr:grpSpPr>
      <xdr:sp macro="" textlink="">
        <xdr:nvSpPr>
          <xdr:cNvPr id="175" name="Flowchart: Decision 174">
            <a:extLst>
              <a:ext uri="{FF2B5EF4-FFF2-40B4-BE49-F238E27FC236}">
                <a16:creationId xmlns:a16="http://schemas.microsoft.com/office/drawing/2014/main" id="{BDE2BA8C-4D2F-3A25-0AE0-570A7E074EF6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76" name="TextBox 175">
            <a:extLst>
              <a:ext uri="{FF2B5EF4-FFF2-40B4-BE49-F238E27FC236}">
                <a16:creationId xmlns:a16="http://schemas.microsoft.com/office/drawing/2014/main" id="{A1BABA5D-B4ED-15BF-63DF-38B336869786}"/>
              </a:ext>
            </a:extLst>
          </xdr:cNvPr>
          <xdr:cNvSpPr txBox="1"/>
        </xdr:nvSpPr>
        <xdr:spPr>
          <a:xfrm>
            <a:off x="1950127" y="602287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6</a:t>
            </a:r>
          </a:p>
        </xdr:txBody>
      </xdr:sp>
    </xdr:grpSp>
    <xdr:clientData/>
  </xdr:twoCellAnchor>
  <xdr:twoCellAnchor>
    <xdr:from>
      <xdr:col>11</xdr:col>
      <xdr:colOff>404649</xdr:colOff>
      <xdr:row>10</xdr:row>
      <xdr:rowOff>37595</xdr:rowOff>
    </xdr:from>
    <xdr:to>
      <xdr:col>11</xdr:col>
      <xdr:colOff>404649</xdr:colOff>
      <xdr:row>12</xdr:row>
      <xdr:rowOff>126125</xdr:rowOff>
    </xdr:to>
    <xdr:cxnSp macro="">
      <xdr:nvCxnSpPr>
        <xdr:cNvPr id="177" name="Straight Arrow Connector 176">
          <a:extLst>
            <a:ext uri="{FF2B5EF4-FFF2-40B4-BE49-F238E27FC236}">
              <a16:creationId xmlns:a16="http://schemas.microsoft.com/office/drawing/2014/main" id="{4893C4CC-27D8-48AB-B62F-ADB5244ED6C1}"/>
            </a:ext>
          </a:extLst>
        </xdr:cNvPr>
        <xdr:cNvCxnSpPr/>
      </xdr:nvCxnSpPr>
      <xdr:spPr>
        <a:xfrm>
          <a:off x="7551683" y="1876905"/>
          <a:ext cx="0" cy="456392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467711</xdr:colOff>
      <xdr:row>10</xdr:row>
      <xdr:rowOff>105103</xdr:rowOff>
    </xdr:from>
    <xdr:to>
      <xdr:col>12</xdr:col>
      <xdr:colOff>149659</xdr:colOff>
      <xdr:row>12</xdr:row>
      <xdr:rowOff>3199</xdr:rowOff>
    </xdr:to>
    <xdr:grpSp>
      <xdr:nvGrpSpPr>
        <xdr:cNvPr id="179" name="Group 178">
          <a:extLst>
            <a:ext uri="{FF2B5EF4-FFF2-40B4-BE49-F238E27FC236}">
              <a16:creationId xmlns:a16="http://schemas.microsoft.com/office/drawing/2014/main" id="{205325FA-9C08-420C-B001-A1DC1711B345}"/>
            </a:ext>
          </a:extLst>
        </xdr:cNvPr>
        <xdr:cNvGrpSpPr/>
      </xdr:nvGrpSpPr>
      <xdr:grpSpPr>
        <a:xfrm>
          <a:off x="7615271" y="1933903"/>
          <a:ext cx="291548" cy="263856"/>
          <a:chOff x="1930247" y="602287"/>
          <a:chExt cx="291548" cy="265958"/>
        </a:xfrm>
      </xdr:grpSpPr>
      <xdr:sp macro="" textlink="">
        <xdr:nvSpPr>
          <xdr:cNvPr id="180" name="Flowchart: Decision 179">
            <a:extLst>
              <a:ext uri="{FF2B5EF4-FFF2-40B4-BE49-F238E27FC236}">
                <a16:creationId xmlns:a16="http://schemas.microsoft.com/office/drawing/2014/main" id="{362CFC60-313E-CFBB-7715-163BFF1D7B0D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81" name="TextBox 180">
            <a:extLst>
              <a:ext uri="{FF2B5EF4-FFF2-40B4-BE49-F238E27FC236}">
                <a16:creationId xmlns:a16="http://schemas.microsoft.com/office/drawing/2014/main" id="{E8E9B9FD-E510-FBFF-1BF6-92B7D1D7ABD7}"/>
              </a:ext>
            </a:extLst>
          </xdr:cNvPr>
          <xdr:cNvSpPr txBox="1"/>
        </xdr:nvSpPr>
        <xdr:spPr>
          <a:xfrm>
            <a:off x="1950127" y="602287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7</a:t>
            </a:r>
          </a:p>
        </xdr:txBody>
      </xdr:sp>
    </xdr:grpSp>
    <xdr:clientData/>
  </xdr:twoCellAnchor>
  <xdr:twoCellAnchor>
    <xdr:from>
      <xdr:col>8</xdr:col>
      <xdr:colOff>120869</xdr:colOff>
      <xdr:row>12</xdr:row>
      <xdr:rowOff>36786</xdr:rowOff>
    </xdr:from>
    <xdr:to>
      <xdr:col>8</xdr:col>
      <xdr:colOff>412417</xdr:colOff>
      <xdr:row>13</xdr:row>
      <xdr:rowOff>118813</xdr:rowOff>
    </xdr:to>
    <xdr:grpSp>
      <xdr:nvGrpSpPr>
        <xdr:cNvPr id="182" name="Group 181">
          <a:extLst>
            <a:ext uri="{FF2B5EF4-FFF2-40B4-BE49-F238E27FC236}">
              <a16:creationId xmlns:a16="http://schemas.microsoft.com/office/drawing/2014/main" id="{9467F5FA-35CA-4B37-B20C-5303E9AB5759}"/>
            </a:ext>
          </a:extLst>
        </xdr:cNvPr>
        <xdr:cNvGrpSpPr/>
      </xdr:nvGrpSpPr>
      <xdr:grpSpPr>
        <a:xfrm>
          <a:off x="5401529" y="2231346"/>
          <a:ext cx="291548" cy="264907"/>
          <a:chOff x="1930247" y="602287"/>
          <a:chExt cx="291548" cy="265958"/>
        </a:xfrm>
      </xdr:grpSpPr>
      <xdr:sp macro="" textlink="">
        <xdr:nvSpPr>
          <xdr:cNvPr id="183" name="Flowchart: Decision 182">
            <a:extLst>
              <a:ext uri="{FF2B5EF4-FFF2-40B4-BE49-F238E27FC236}">
                <a16:creationId xmlns:a16="http://schemas.microsoft.com/office/drawing/2014/main" id="{71B86189-D04A-034A-12CA-038F8D9B6408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84" name="TextBox 183">
            <a:extLst>
              <a:ext uri="{FF2B5EF4-FFF2-40B4-BE49-F238E27FC236}">
                <a16:creationId xmlns:a16="http://schemas.microsoft.com/office/drawing/2014/main" id="{3AE29ACF-A77F-61CE-3885-6A11A6C4794F}"/>
              </a:ext>
            </a:extLst>
          </xdr:cNvPr>
          <xdr:cNvSpPr txBox="1"/>
        </xdr:nvSpPr>
        <xdr:spPr>
          <a:xfrm>
            <a:off x="1950127" y="602287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8</a:t>
            </a:r>
          </a:p>
        </xdr:txBody>
      </xdr:sp>
    </xdr:grpSp>
    <xdr:clientData/>
  </xdr:twoCellAnchor>
  <xdr:twoCellAnchor>
    <xdr:from>
      <xdr:col>5</xdr:col>
      <xdr:colOff>404649</xdr:colOff>
      <xdr:row>18</xdr:row>
      <xdr:rowOff>157655</xdr:rowOff>
    </xdr:from>
    <xdr:to>
      <xdr:col>6</xdr:col>
      <xdr:colOff>86597</xdr:colOff>
      <xdr:row>20</xdr:row>
      <xdr:rowOff>55751</xdr:rowOff>
    </xdr:to>
    <xdr:grpSp>
      <xdr:nvGrpSpPr>
        <xdr:cNvPr id="185" name="Group 184">
          <a:extLst>
            <a:ext uri="{FF2B5EF4-FFF2-40B4-BE49-F238E27FC236}">
              <a16:creationId xmlns:a16="http://schemas.microsoft.com/office/drawing/2014/main" id="{DC373079-E687-47CD-AEBF-C104A607612C}"/>
            </a:ext>
          </a:extLst>
        </xdr:cNvPr>
        <xdr:cNvGrpSpPr/>
      </xdr:nvGrpSpPr>
      <xdr:grpSpPr>
        <a:xfrm>
          <a:off x="3826029" y="3449495"/>
          <a:ext cx="291548" cy="263856"/>
          <a:chOff x="1930247" y="602287"/>
          <a:chExt cx="291548" cy="265958"/>
        </a:xfrm>
      </xdr:grpSpPr>
      <xdr:sp macro="" textlink="">
        <xdr:nvSpPr>
          <xdr:cNvPr id="186" name="Flowchart: Decision 185">
            <a:extLst>
              <a:ext uri="{FF2B5EF4-FFF2-40B4-BE49-F238E27FC236}">
                <a16:creationId xmlns:a16="http://schemas.microsoft.com/office/drawing/2014/main" id="{64A9CB8B-789A-AC28-6FF2-6EFB20239CF6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87" name="TextBox 186">
            <a:extLst>
              <a:ext uri="{FF2B5EF4-FFF2-40B4-BE49-F238E27FC236}">
                <a16:creationId xmlns:a16="http://schemas.microsoft.com/office/drawing/2014/main" id="{CCA9478C-5B6C-C409-D52F-F8EB6EDBCAD1}"/>
              </a:ext>
            </a:extLst>
          </xdr:cNvPr>
          <xdr:cNvSpPr txBox="1"/>
        </xdr:nvSpPr>
        <xdr:spPr>
          <a:xfrm>
            <a:off x="1950127" y="602287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9</a:t>
            </a:r>
          </a:p>
        </xdr:txBody>
      </xdr:sp>
    </xdr:grpSp>
    <xdr:clientData/>
  </xdr:twoCellAnchor>
  <xdr:twoCellAnchor>
    <xdr:from>
      <xdr:col>11</xdr:col>
      <xdr:colOff>410818</xdr:colOff>
      <xdr:row>4</xdr:row>
      <xdr:rowOff>26504</xdr:rowOff>
    </xdr:from>
    <xdr:to>
      <xdr:col>11</xdr:col>
      <xdr:colOff>410818</xdr:colOff>
      <xdr:row>5</xdr:row>
      <xdr:rowOff>134245</xdr:rowOff>
    </xdr:to>
    <xdr:cxnSp macro="">
      <xdr:nvCxnSpPr>
        <xdr:cNvPr id="189" name="Straight Arrow Connector 188">
          <a:extLst>
            <a:ext uri="{FF2B5EF4-FFF2-40B4-BE49-F238E27FC236}">
              <a16:creationId xmlns:a16="http://schemas.microsoft.com/office/drawing/2014/main" id="{5343CDBF-0133-4A1E-A4E8-D4376FFAE898}"/>
            </a:ext>
          </a:extLst>
        </xdr:cNvPr>
        <xdr:cNvCxnSpPr/>
      </xdr:nvCxnSpPr>
      <xdr:spPr>
        <a:xfrm flipV="1">
          <a:off x="7560366" y="768626"/>
          <a:ext cx="0" cy="293271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499515</xdr:colOff>
      <xdr:row>4</xdr:row>
      <xdr:rowOff>410</xdr:rowOff>
    </xdr:from>
    <xdr:to>
      <xdr:col>12</xdr:col>
      <xdr:colOff>217571</xdr:colOff>
      <xdr:row>5</xdr:row>
      <xdr:rowOff>76087</xdr:rowOff>
    </xdr:to>
    <xdr:grpSp>
      <xdr:nvGrpSpPr>
        <xdr:cNvPr id="193" name="Group 192">
          <a:extLst>
            <a:ext uri="{FF2B5EF4-FFF2-40B4-BE49-F238E27FC236}">
              <a16:creationId xmlns:a16="http://schemas.microsoft.com/office/drawing/2014/main" id="{3BEC9F95-52B6-44D3-9B0C-F3B2BAC046ED}"/>
            </a:ext>
          </a:extLst>
        </xdr:cNvPr>
        <xdr:cNvGrpSpPr/>
      </xdr:nvGrpSpPr>
      <xdr:grpSpPr>
        <a:xfrm>
          <a:off x="7647075" y="731930"/>
          <a:ext cx="327656" cy="258557"/>
          <a:chOff x="1930247" y="602287"/>
          <a:chExt cx="327656" cy="265958"/>
        </a:xfrm>
      </xdr:grpSpPr>
      <xdr:sp macro="" textlink="">
        <xdr:nvSpPr>
          <xdr:cNvPr id="194" name="Flowchart: Decision 193">
            <a:extLst>
              <a:ext uri="{FF2B5EF4-FFF2-40B4-BE49-F238E27FC236}">
                <a16:creationId xmlns:a16="http://schemas.microsoft.com/office/drawing/2014/main" id="{37F35105-DC42-3109-06B1-69AA94297475}"/>
              </a:ext>
            </a:extLst>
          </xdr:cNvPr>
          <xdr:cNvSpPr/>
        </xdr:nvSpPr>
        <xdr:spPr>
          <a:xfrm>
            <a:off x="1930247" y="618054"/>
            <a:ext cx="291548" cy="250191"/>
          </a:xfrm>
          <a:prstGeom prst="flowChartDecision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D" sz="1100"/>
          </a:p>
        </xdr:txBody>
      </xdr:sp>
      <xdr:sp macro="" textlink="">
        <xdr:nvSpPr>
          <xdr:cNvPr id="195" name="TextBox 194">
            <a:extLst>
              <a:ext uri="{FF2B5EF4-FFF2-40B4-BE49-F238E27FC236}">
                <a16:creationId xmlns:a16="http://schemas.microsoft.com/office/drawing/2014/main" id="{CB1A7747-E536-D36F-508B-8A947CB78D32}"/>
              </a:ext>
            </a:extLst>
          </xdr:cNvPr>
          <xdr:cNvSpPr txBox="1"/>
        </xdr:nvSpPr>
        <xdr:spPr>
          <a:xfrm>
            <a:off x="1930249" y="602287"/>
            <a:ext cx="327654" cy="2640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D" sz="1100">
                <a:solidFill>
                  <a:schemeClr val="bg1"/>
                </a:solidFill>
              </a:rPr>
              <a:t>10</a:t>
            </a:r>
          </a:p>
        </xdr:txBody>
      </xdr:sp>
    </xdr:grpSp>
    <xdr:clientData/>
  </xdr:twoCellAnchor>
  <xdr:twoCellAnchor editAs="oneCell">
    <xdr:from>
      <xdr:col>1</xdr:col>
      <xdr:colOff>19876</xdr:colOff>
      <xdr:row>104</xdr:row>
      <xdr:rowOff>170986</xdr:rowOff>
    </xdr:from>
    <xdr:to>
      <xdr:col>15</xdr:col>
      <xdr:colOff>83281</xdr:colOff>
      <xdr:row>125</xdr:row>
      <xdr:rowOff>25006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06B8F3-2F09-B95D-5859-A0FEF2501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476" y="19651682"/>
          <a:ext cx="9041753" cy="375015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630EE-4F66-4751-A8D6-BE7226DDA018}">
  <dimension ref="B4:Q131"/>
  <sheetViews>
    <sheetView showGridLines="0" tabSelected="1" topLeftCell="A106" zoomScaleNormal="100" workbookViewId="0">
      <selection activeCell="P126" sqref="P126"/>
    </sheetView>
  </sheetViews>
  <sheetFormatPr defaultRowHeight="14.4" x14ac:dyDescent="0.3"/>
  <cols>
    <col min="2" max="2" width="14.33203125" customWidth="1"/>
    <col min="8" max="8" width="9.33203125" customWidth="1"/>
    <col min="10" max="10" width="9.44140625" customWidth="1"/>
  </cols>
  <sheetData>
    <row r="4" spans="2:15" x14ac:dyDescent="0.3">
      <c r="G4" t="s">
        <v>3</v>
      </c>
      <c r="L4" t="s">
        <v>48</v>
      </c>
    </row>
    <row r="8" spans="2:15" x14ac:dyDescent="0.3">
      <c r="B8" t="s">
        <v>0</v>
      </c>
      <c r="O8" t="s">
        <v>4</v>
      </c>
    </row>
    <row r="9" spans="2:15" x14ac:dyDescent="0.3">
      <c r="B9" t="s">
        <v>1</v>
      </c>
    </row>
    <row r="10" spans="2:15" x14ac:dyDescent="0.3">
      <c r="B10" t="s">
        <v>2</v>
      </c>
    </row>
    <row r="14" spans="2:15" x14ac:dyDescent="0.3">
      <c r="L14" t="s">
        <v>28</v>
      </c>
    </row>
    <row r="16" spans="2:15" x14ac:dyDescent="0.3">
      <c r="D16" t="s">
        <v>6</v>
      </c>
    </row>
    <row r="22" spans="2:10" x14ac:dyDescent="0.3">
      <c r="F22" t="s">
        <v>5</v>
      </c>
    </row>
    <row r="23" spans="2:10" ht="15" thickBot="1" x14ac:dyDescent="0.35"/>
    <row r="24" spans="2:10" x14ac:dyDescent="0.3">
      <c r="B24" s="2" t="s">
        <v>9</v>
      </c>
      <c r="C24" s="3"/>
      <c r="D24" s="3"/>
      <c r="E24" s="13"/>
      <c r="F24" s="17">
        <v>10000</v>
      </c>
      <c r="G24" s="3" t="s">
        <v>7</v>
      </c>
      <c r="H24" s="3"/>
      <c r="I24" s="3"/>
      <c r="J24" s="4"/>
    </row>
    <row r="25" spans="2:10" x14ac:dyDescent="0.3">
      <c r="B25" s="5" t="s">
        <v>8</v>
      </c>
      <c r="C25" s="6"/>
      <c r="D25" s="6"/>
      <c r="E25" s="14"/>
      <c r="F25" s="18">
        <v>1</v>
      </c>
      <c r="G25" s="6"/>
      <c r="H25" s="6"/>
      <c r="I25" s="6"/>
      <c r="J25" s="7"/>
    </row>
    <row r="26" spans="2:10" x14ac:dyDescent="0.3">
      <c r="B26" s="8" t="s">
        <v>10</v>
      </c>
      <c r="C26" s="6"/>
      <c r="D26" s="6"/>
      <c r="E26" s="14"/>
      <c r="F26" s="18">
        <v>0.2</v>
      </c>
      <c r="G26" s="6" t="s">
        <v>11</v>
      </c>
      <c r="H26" s="6"/>
      <c r="I26" s="6"/>
      <c r="J26" s="7"/>
    </row>
    <row r="27" spans="2:10" x14ac:dyDescent="0.3">
      <c r="B27" s="8" t="s">
        <v>12</v>
      </c>
      <c r="C27" s="6"/>
      <c r="D27" s="6"/>
      <c r="E27" s="14"/>
      <c r="F27" s="18">
        <v>0.9</v>
      </c>
      <c r="G27" s="6"/>
      <c r="H27" s="6"/>
      <c r="I27" s="6"/>
      <c r="J27" s="7"/>
    </row>
    <row r="28" spans="2:10" x14ac:dyDescent="0.3">
      <c r="B28" s="8" t="s">
        <v>2</v>
      </c>
      <c r="C28" s="6"/>
      <c r="D28" s="6"/>
      <c r="E28" s="14"/>
      <c r="F28" s="19">
        <v>1</v>
      </c>
      <c r="G28" s="6" t="s">
        <v>13</v>
      </c>
      <c r="H28" s="6"/>
      <c r="I28" s="6"/>
      <c r="J28" s="7"/>
    </row>
    <row r="29" spans="2:10" x14ac:dyDescent="0.3">
      <c r="B29" s="8" t="s">
        <v>14</v>
      </c>
      <c r="C29" s="6"/>
      <c r="D29" s="6"/>
      <c r="E29" s="14"/>
      <c r="F29" s="19">
        <v>0.5</v>
      </c>
      <c r="G29" s="6" t="s">
        <v>15</v>
      </c>
      <c r="H29" s="6"/>
      <c r="I29" s="6"/>
      <c r="J29" s="7"/>
    </row>
    <row r="30" spans="2:10" x14ac:dyDescent="0.3">
      <c r="B30" s="9" t="s">
        <v>16</v>
      </c>
      <c r="C30" s="6"/>
      <c r="D30" s="6"/>
      <c r="E30" s="14"/>
      <c r="F30" s="19">
        <v>1</v>
      </c>
      <c r="G30" s="6" t="s">
        <v>17</v>
      </c>
      <c r="H30" s="6"/>
      <c r="I30" s="6"/>
      <c r="J30" s="7"/>
    </row>
    <row r="31" spans="2:10" x14ac:dyDescent="0.3">
      <c r="B31" s="9" t="s">
        <v>18</v>
      </c>
      <c r="C31" s="6"/>
      <c r="D31" s="6"/>
      <c r="E31" s="14"/>
      <c r="F31" s="18">
        <v>0.98</v>
      </c>
      <c r="G31" s="6" t="s">
        <v>19</v>
      </c>
      <c r="H31" s="6"/>
      <c r="I31" s="6"/>
      <c r="J31" s="7"/>
    </row>
    <row r="32" spans="2:10" x14ac:dyDescent="0.3">
      <c r="B32" s="9" t="s">
        <v>20</v>
      </c>
      <c r="C32" s="6"/>
      <c r="D32" s="6"/>
      <c r="E32" s="14"/>
      <c r="F32" s="20"/>
      <c r="G32" s="6"/>
      <c r="H32" s="6"/>
      <c r="I32" s="6"/>
      <c r="J32" s="7"/>
    </row>
    <row r="33" spans="2:11" x14ac:dyDescent="0.3">
      <c r="B33" s="8" t="s">
        <v>21</v>
      </c>
      <c r="C33" s="6"/>
      <c r="D33" s="6"/>
      <c r="E33" s="14"/>
      <c r="F33" s="18">
        <v>0.05</v>
      </c>
      <c r="G33" s="6" t="s">
        <v>22</v>
      </c>
      <c r="H33" s="6"/>
      <c r="I33" s="6"/>
      <c r="J33" s="7"/>
    </row>
    <row r="34" spans="2:11" x14ac:dyDescent="0.3">
      <c r="B34" s="8" t="s">
        <v>23</v>
      </c>
      <c r="C34" s="6"/>
      <c r="D34" s="6"/>
      <c r="E34" s="14"/>
      <c r="F34" s="21">
        <v>5.0000000000000001E-3</v>
      </c>
      <c r="G34" s="6" t="s">
        <v>22</v>
      </c>
      <c r="H34" s="6"/>
      <c r="I34" s="6"/>
      <c r="J34" s="7"/>
    </row>
    <row r="35" spans="2:11" ht="15" thickBot="1" x14ac:dyDescent="0.35">
      <c r="B35" s="10" t="s">
        <v>24</v>
      </c>
      <c r="C35" s="11"/>
      <c r="D35" s="11"/>
      <c r="E35" s="15"/>
      <c r="F35" s="22">
        <v>0.01</v>
      </c>
      <c r="G35" s="11"/>
      <c r="H35" s="11"/>
      <c r="I35" s="11"/>
      <c r="J35" s="12"/>
    </row>
    <row r="37" spans="2:11" x14ac:dyDescent="0.3">
      <c r="B37" t="s">
        <v>25</v>
      </c>
      <c r="C37">
        <v>1</v>
      </c>
      <c r="D37" t="s">
        <v>26</v>
      </c>
    </row>
    <row r="38" spans="2:11" x14ac:dyDescent="0.3">
      <c r="B38" s="28" t="s">
        <v>30</v>
      </c>
    </row>
    <row r="41" spans="2:11" x14ac:dyDescent="0.3">
      <c r="C41" s="27" t="s">
        <v>27</v>
      </c>
      <c r="J41" s="27" t="s">
        <v>23</v>
      </c>
    </row>
    <row r="42" spans="2:11" x14ac:dyDescent="0.3">
      <c r="C42" s="26">
        <f>J42/(100%-F35)</f>
        <v>10101.010101010101</v>
      </c>
      <c r="D42" t="s">
        <v>32</v>
      </c>
      <c r="J42" s="24">
        <f>F24</f>
        <v>10000</v>
      </c>
      <c r="K42" t="s">
        <v>32</v>
      </c>
    </row>
    <row r="43" spans="2:11" x14ac:dyDescent="0.3">
      <c r="C43" s="23">
        <f>F33</f>
        <v>0.05</v>
      </c>
      <c r="D43" s="23" t="str">
        <f>G33</f>
        <v>water</v>
      </c>
      <c r="J43" s="25">
        <f>F34</f>
        <v>5.0000000000000001E-3</v>
      </c>
      <c r="K43" s="1" t="str">
        <f>G34</f>
        <v>water</v>
      </c>
    </row>
    <row r="45" spans="2:11" x14ac:dyDescent="0.3">
      <c r="C45" s="30"/>
      <c r="D45" s="30"/>
    </row>
    <row r="46" spans="2:11" x14ac:dyDescent="0.3">
      <c r="C46" s="31"/>
      <c r="D46" s="30"/>
    </row>
    <row r="48" spans="2:11" x14ac:dyDescent="0.3">
      <c r="F48" s="27" t="s">
        <v>45</v>
      </c>
      <c r="H48" s="27" t="s">
        <v>28</v>
      </c>
    </row>
    <row r="49" spans="2:10" x14ac:dyDescent="0.3">
      <c r="F49" s="27" t="s">
        <v>46</v>
      </c>
      <c r="H49" s="33">
        <f>C42-J42</f>
        <v>101.0101010101007</v>
      </c>
      <c r="I49" t="s">
        <v>32</v>
      </c>
    </row>
    <row r="50" spans="2:10" x14ac:dyDescent="0.3">
      <c r="F50" s="27"/>
      <c r="H50" s="36"/>
    </row>
    <row r="51" spans="2:10" x14ac:dyDescent="0.3">
      <c r="B51" s="28" t="s">
        <v>31</v>
      </c>
    </row>
    <row r="54" spans="2:10" x14ac:dyDescent="0.3">
      <c r="C54" s="27" t="s">
        <v>29</v>
      </c>
      <c r="H54" s="27" t="s">
        <v>3</v>
      </c>
    </row>
    <row r="55" spans="2:10" x14ac:dyDescent="0.3">
      <c r="C55" s="26">
        <f>D61/F26-D61</f>
        <v>44893.37822671156</v>
      </c>
      <c r="D55" t="s">
        <v>32</v>
      </c>
      <c r="H55" s="29">
        <f>C66*F29/1000</f>
        <v>0.56116722783389472</v>
      </c>
      <c r="I55" t="s">
        <v>32</v>
      </c>
    </row>
    <row r="57" spans="2:10" x14ac:dyDescent="0.3">
      <c r="C57" s="27" t="s">
        <v>2</v>
      </c>
    </row>
    <row r="58" spans="2:10" x14ac:dyDescent="0.3">
      <c r="C58" s="26">
        <f>F28/1000*D61</f>
        <v>11.22334455667789</v>
      </c>
      <c r="D58" t="s">
        <v>32</v>
      </c>
      <c r="I58" s="27" t="s">
        <v>4</v>
      </c>
    </row>
    <row r="59" spans="2:10" x14ac:dyDescent="0.3">
      <c r="B59" t="s">
        <v>43</v>
      </c>
      <c r="I59" s="26">
        <f>C42</f>
        <v>10101.010101010101</v>
      </c>
      <c r="J59" t="str">
        <f>D42</f>
        <v>kg</v>
      </c>
    </row>
    <row r="60" spans="2:10" x14ac:dyDescent="0.3">
      <c r="D60" s="27" t="s">
        <v>40</v>
      </c>
    </row>
    <row r="61" spans="2:10" x14ac:dyDescent="0.3">
      <c r="D61" s="26">
        <f>I59/F27</f>
        <v>11223.34455667789</v>
      </c>
      <c r="E61" t="s">
        <v>32</v>
      </c>
    </row>
    <row r="62" spans="2:10" x14ac:dyDescent="0.3">
      <c r="D62" t="str">
        <f>"(Conversion = "&amp;F27&amp;")"</f>
        <v>(Conversion = 0.9)</v>
      </c>
    </row>
    <row r="63" spans="2:10" x14ac:dyDescent="0.3">
      <c r="C63" t="s">
        <v>38</v>
      </c>
    </row>
    <row r="65" spans="2:17" x14ac:dyDescent="0.3">
      <c r="C65" s="27" t="s">
        <v>33</v>
      </c>
    </row>
    <row r="66" spans="2:17" x14ac:dyDescent="0.3">
      <c r="C66" s="16">
        <f>D61-I59</f>
        <v>1122.3344556677894</v>
      </c>
      <c r="D66" t="s">
        <v>32</v>
      </c>
    </row>
    <row r="68" spans="2:17" x14ac:dyDescent="0.3">
      <c r="B68" s="28" t="s">
        <v>36</v>
      </c>
    </row>
    <row r="70" spans="2:17" x14ac:dyDescent="0.3">
      <c r="C70" s="27" t="str">
        <f>C54</f>
        <v>Water</v>
      </c>
      <c r="H70" s="27" t="str">
        <f>H54</f>
        <v>Short Stop</v>
      </c>
    </row>
    <row r="71" spans="2:17" x14ac:dyDescent="0.3">
      <c r="C71" s="26">
        <f>C55</f>
        <v>44893.37822671156</v>
      </c>
      <c r="D71" t="str">
        <f>D55</f>
        <v>kg</v>
      </c>
      <c r="H71" s="29">
        <f>H55</f>
        <v>0.56116722783389472</v>
      </c>
      <c r="I71" t="str">
        <f>I55</f>
        <v>kg</v>
      </c>
    </row>
    <row r="73" spans="2:17" x14ac:dyDescent="0.3">
      <c r="C73" s="27" t="str">
        <f>C57</f>
        <v>Catalyst</v>
      </c>
      <c r="P73" s="27" t="str">
        <f>J41</f>
        <v>Product</v>
      </c>
    </row>
    <row r="74" spans="2:17" x14ac:dyDescent="0.3">
      <c r="C74" s="26">
        <f>C58</f>
        <v>11.22334455667789</v>
      </c>
      <c r="D74" t="str">
        <f>D58</f>
        <v>kg</v>
      </c>
      <c r="L74" s="27" t="s">
        <v>4</v>
      </c>
      <c r="P74" s="24">
        <f>J42</f>
        <v>10000</v>
      </c>
      <c r="Q74" t="str">
        <f>K42</f>
        <v>kg</v>
      </c>
    </row>
    <row r="75" spans="2:17" x14ac:dyDescent="0.3">
      <c r="H75" t="s">
        <v>29</v>
      </c>
      <c r="L75" s="26">
        <f>C42</f>
        <v>10101.010101010101</v>
      </c>
      <c r="M75" t="str">
        <f>D42</f>
        <v>kg</v>
      </c>
      <c r="P75" s="25">
        <f>J43</f>
        <v>5.0000000000000001E-3</v>
      </c>
      <c r="Q75" s="1" t="str">
        <f>K43</f>
        <v>water</v>
      </c>
    </row>
    <row r="76" spans="2:17" x14ac:dyDescent="0.3">
      <c r="B76" t="s">
        <v>43</v>
      </c>
      <c r="L76" s="23">
        <f>C43</f>
        <v>0.05</v>
      </c>
      <c r="M76" s="23" t="str">
        <f>D43</f>
        <v>water</v>
      </c>
    </row>
    <row r="77" spans="2:17" x14ac:dyDescent="0.3">
      <c r="D77" s="27" t="str">
        <f>D60</f>
        <v>Monomer feed</v>
      </c>
    </row>
    <row r="78" spans="2:17" x14ac:dyDescent="0.3">
      <c r="D78" s="26">
        <f>D61</f>
        <v>11223.34455667789</v>
      </c>
    </row>
    <row r="79" spans="2:17" x14ac:dyDescent="0.3">
      <c r="D79" t="str">
        <f>D62</f>
        <v>(Conversion = 0.9)</v>
      </c>
      <c r="K79" s="27" t="s">
        <v>34</v>
      </c>
      <c r="N79" s="35" t="str">
        <f>H48</f>
        <v>Losses</v>
      </c>
    </row>
    <row r="80" spans="2:17" x14ac:dyDescent="0.3">
      <c r="C80" s="27" t="s">
        <v>38</v>
      </c>
      <c r="J80" t="s">
        <v>29</v>
      </c>
      <c r="K80" s="26">
        <f>C71-L75*L76</f>
        <v>44388.327721661059</v>
      </c>
      <c r="L80" t="s">
        <v>32</v>
      </c>
      <c r="N80" s="34">
        <f>H49</f>
        <v>101.0101010101007</v>
      </c>
      <c r="O80" t="s">
        <v>32</v>
      </c>
    </row>
    <row r="81" spans="2:12" ht="28.2" customHeight="1" x14ac:dyDescent="0.3">
      <c r="J81" s="32" t="s">
        <v>33</v>
      </c>
      <c r="K81" s="26">
        <f>D78-L75</f>
        <v>1122.3344556677894</v>
      </c>
      <c r="L81" t="s">
        <v>32</v>
      </c>
    </row>
    <row r="83" spans="2:12" x14ac:dyDescent="0.3">
      <c r="B83" s="28" t="s">
        <v>37</v>
      </c>
    </row>
    <row r="87" spans="2:12" x14ac:dyDescent="0.3">
      <c r="B87" s="27" t="s">
        <v>44</v>
      </c>
      <c r="I87" s="27" t="s">
        <v>38</v>
      </c>
    </row>
    <row r="88" spans="2:12" x14ac:dyDescent="0.3">
      <c r="B88" t="s">
        <v>29</v>
      </c>
      <c r="C88" s="26">
        <f>K80</f>
        <v>44388.327721661059</v>
      </c>
      <c r="D88" t="s">
        <v>32</v>
      </c>
      <c r="I88" t="s">
        <v>0</v>
      </c>
      <c r="J88" s="26">
        <f>C89*F31</f>
        <v>1099.8877665544335</v>
      </c>
      <c r="K88" t="s">
        <v>32</v>
      </c>
    </row>
    <row r="89" spans="2:12" x14ac:dyDescent="0.3">
      <c r="B89" t="s">
        <v>0</v>
      </c>
      <c r="C89" s="26">
        <f>K81</f>
        <v>1122.3344556677894</v>
      </c>
      <c r="D89" t="s">
        <v>32</v>
      </c>
      <c r="I89" t="s">
        <v>29</v>
      </c>
      <c r="J89" s="26">
        <f>C88-G95</f>
        <v>0</v>
      </c>
    </row>
    <row r="94" spans="2:12" x14ac:dyDescent="0.3">
      <c r="G94" s="27" t="s">
        <v>5</v>
      </c>
    </row>
    <row r="95" spans="2:12" x14ac:dyDescent="0.3">
      <c r="F95" t="s">
        <v>29</v>
      </c>
      <c r="G95" s="26">
        <f>C88</f>
        <v>44388.327721661059</v>
      </c>
      <c r="H95" t="s">
        <v>32</v>
      </c>
    </row>
    <row r="96" spans="2:12" x14ac:dyDescent="0.3">
      <c r="F96" t="s">
        <v>0</v>
      </c>
      <c r="G96" s="26">
        <f>C89-J88</f>
        <v>22.446689113355887</v>
      </c>
      <c r="H96" t="s">
        <v>32</v>
      </c>
    </row>
    <row r="98" spans="2:11" x14ac:dyDescent="0.3">
      <c r="B98" s="28" t="s">
        <v>39</v>
      </c>
    </row>
    <row r="101" spans="2:11" x14ac:dyDescent="0.3">
      <c r="E101" s="27" t="s">
        <v>41</v>
      </c>
      <c r="J101" s="27" t="s">
        <v>42</v>
      </c>
    </row>
    <row r="102" spans="2:11" x14ac:dyDescent="0.3">
      <c r="E102" s="26">
        <f>J102-G104</f>
        <v>10123.456790123457</v>
      </c>
      <c r="F102" t="s">
        <v>32</v>
      </c>
      <c r="J102" s="26">
        <f>D78</f>
        <v>11223.34455667789</v>
      </c>
      <c r="K102" t="s">
        <v>32</v>
      </c>
    </row>
    <row r="103" spans="2:11" x14ac:dyDescent="0.3">
      <c r="G103" s="27" t="s">
        <v>35</v>
      </c>
    </row>
    <row r="104" spans="2:11" x14ac:dyDescent="0.3">
      <c r="G104" s="26">
        <f>J88</f>
        <v>1099.8877665544335</v>
      </c>
      <c r="H104" t="s">
        <v>32</v>
      </c>
    </row>
    <row r="127" spans="3:13" x14ac:dyDescent="0.3">
      <c r="C127" s="37"/>
      <c r="D127" s="38">
        <v>1</v>
      </c>
      <c r="E127" s="38">
        <v>2</v>
      </c>
      <c r="F127" s="38">
        <v>3</v>
      </c>
      <c r="G127" s="38">
        <v>4</v>
      </c>
      <c r="H127" s="38">
        <v>5</v>
      </c>
      <c r="I127" s="38">
        <v>6</v>
      </c>
      <c r="J127" s="38">
        <v>7</v>
      </c>
      <c r="K127" s="38">
        <v>8</v>
      </c>
      <c r="L127" s="38">
        <v>9</v>
      </c>
      <c r="M127" s="38">
        <v>10</v>
      </c>
    </row>
    <row r="128" spans="3:13" x14ac:dyDescent="0.3">
      <c r="C128" s="37" t="s">
        <v>29</v>
      </c>
      <c r="D128" s="39">
        <f>F128-E128</f>
        <v>44893.37822671156</v>
      </c>
      <c r="E128" s="39">
        <v>0</v>
      </c>
      <c r="F128" s="39">
        <f>F129/F26-F129</f>
        <v>44893.37822671156</v>
      </c>
      <c r="G128" s="39">
        <f>F128</f>
        <v>44893.37822671156</v>
      </c>
      <c r="H128" s="39">
        <f>F33*H130</f>
        <v>505.05050505050508</v>
      </c>
      <c r="I128" s="39">
        <f>J43*I130</f>
        <v>50</v>
      </c>
      <c r="J128" s="39">
        <f>H128-I128-M128</f>
        <v>0</v>
      </c>
      <c r="K128" s="40">
        <f>G128-H128</f>
        <v>44388.327721661059</v>
      </c>
      <c r="L128" s="39">
        <f>K128-E128</f>
        <v>44388.327721661059</v>
      </c>
      <c r="M128" s="39">
        <f>H128-I128</f>
        <v>455.05050505050508</v>
      </c>
    </row>
    <row r="129" spans="3:13" x14ac:dyDescent="0.3">
      <c r="C129" s="37" t="s">
        <v>0</v>
      </c>
      <c r="D129" s="39">
        <f>F129-E129</f>
        <v>10123.456790123457</v>
      </c>
      <c r="E129" s="39">
        <f>F31*K129</f>
        <v>1099.8877665544335</v>
      </c>
      <c r="F129" s="39">
        <f>G130/F27</f>
        <v>11223.34455667789</v>
      </c>
      <c r="G129" s="39">
        <f>F129-G130</f>
        <v>1122.3344556677894</v>
      </c>
      <c r="H129" s="39">
        <v>0</v>
      </c>
      <c r="I129" s="39">
        <v>0</v>
      </c>
      <c r="J129" s="39">
        <f>H129-I129</f>
        <v>0</v>
      </c>
      <c r="K129" s="39">
        <f>G129-H129</f>
        <v>1122.3344556677894</v>
      </c>
      <c r="L129" s="39">
        <f>K129-E129</f>
        <v>22.446689113355887</v>
      </c>
      <c r="M129" s="39">
        <f>H129-I129-J129</f>
        <v>0</v>
      </c>
    </row>
    <row r="130" spans="3:13" x14ac:dyDescent="0.3">
      <c r="C130" s="37" t="s">
        <v>4</v>
      </c>
      <c r="D130" s="39">
        <f>F130-E130</f>
        <v>0</v>
      </c>
      <c r="E130" s="39">
        <f>K130</f>
        <v>0</v>
      </c>
      <c r="F130" s="39">
        <f>F129-G129-G130</f>
        <v>0</v>
      </c>
      <c r="G130" s="39">
        <f>H130</f>
        <v>10101.010101010101</v>
      </c>
      <c r="H130" s="39">
        <f>I130/(100%-F35)</f>
        <v>10101.010101010101</v>
      </c>
      <c r="I130" s="39">
        <f>J42</f>
        <v>10000</v>
      </c>
      <c r="J130" s="39">
        <f>H130-I130</f>
        <v>101.0101010101007</v>
      </c>
      <c r="K130" s="39">
        <f>G130-H130</f>
        <v>0</v>
      </c>
      <c r="L130" s="39">
        <f>K130</f>
        <v>0</v>
      </c>
      <c r="M130" s="39">
        <f>H130-I130-J130</f>
        <v>0</v>
      </c>
    </row>
    <row r="131" spans="3:13" x14ac:dyDescent="0.3">
      <c r="C131" s="41" t="s">
        <v>47</v>
      </c>
      <c r="D131" s="42">
        <f t="shared" ref="D131:E131" si="0">SUM(D128:D130)</f>
        <v>55016.835016835015</v>
      </c>
      <c r="E131" s="42">
        <f t="shared" si="0"/>
        <v>1099.8877665544335</v>
      </c>
      <c r="F131" s="42">
        <f t="shared" ref="F131:M131" si="1">SUM(F128:F130)</f>
        <v>56116.72278338945</v>
      </c>
      <c r="G131" s="42">
        <f t="shared" si="1"/>
        <v>56116.72278338945</v>
      </c>
      <c r="H131" s="42">
        <f t="shared" si="1"/>
        <v>10606.060606060606</v>
      </c>
      <c r="I131" s="42">
        <f t="shared" si="1"/>
        <v>10050</v>
      </c>
      <c r="J131" s="42">
        <f t="shared" si="1"/>
        <v>101.0101010101007</v>
      </c>
      <c r="K131" s="42">
        <f t="shared" si="1"/>
        <v>45510.66217732885</v>
      </c>
      <c r="L131" s="42">
        <f t="shared" si="1"/>
        <v>44410.774410774415</v>
      </c>
      <c r="M131" s="42">
        <f t="shared" si="1"/>
        <v>455.05050505050508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2022-08-31T12:57:05Z</dcterms:created>
  <dcterms:modified xsi:type="dcterms:W3CDTF">2022-09-01T16:34:04Z</dcterms:modified>
</cp:coreProperties>
</file>