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ssrifka\2022\220619 (2)\"/>
    </mc:Choice>
  </mc:AlternateContent>
  <xr:revisionPtr revIDLastSave="0" documentId="13_ncr:1_{70710AB5-FABE-4F5D-AF03-B18DDCCD9DAD}" xr6:coauthVersionLast="47" xr6:coauthVersionMax="47" xr10:uidLastSave="{00000000-0000-0000-0000-000000000000}"/>
  <bookViews>
    <workbookView xWindow="-108" yWindow="-108" windowWidth="23256" windowHeight="12576" xr2:uid="{D261A49D-FDF5-4C48-976C-09D1BC49C4A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5" i="1" l="1"/>
  <c r="D44" i="1"/>
  <c r="C6" i="1"/>
  <c r="C4" i="1"/>
  <c r="D13" i="1" s="1"/>
  <c r="H13" i="1" s="1"/>
  <c r="G45" i="1" l="1"/>
  <c r="G44" i="1"/>
  <c r="H45" i="1"/>
  <c r="H44" i="1"/>
  <c r="F13" i="1"/>
  <c r="D15" i="1"/>
  <c r="D20" i="1"/>
  <c r="D19" i="1"/>
  <c r="D18" i="1"/>
  <c r="D17" i="1"/>
  <c r="D16" i="1"/>
  <c r="D12" i="1"/>
  <c r="D14" i="1"/>
  <c r="D21" i="1"/>
  <c r="D47" i="1" l="1"/>
  <c r="D48" i="1" s="1"/>
  <c r="D49" i="1" s="1"/>
  <c r="F16" i="1"/>
  <c r="H16" i="1"/>
  <c r="F12" i="1"/>
  <c r="H12" i="1"/>
  <c r="H18" i="1"/>
  <c r="F18" i="1"/>
  <c r="F15" i="1"/>
  <c r="H15" i="1"/>
  <c r="H17" i="1"/>
  <c r="F17" i="1"/>
  <c r="F19" i="1"/>
  <c r="H19" i="1"/>
  <c r="H14" i="1"/>
  <c r="F14" i="1"/>
</calcChain>
</file>

<file path=xl/sharedStrings.xml><?xml version="1.0" encoding="utf-8"?>
<sst xmlns="http://schemas.openxmlformats.org/spreadsheetml/2006/main" count="27" uniqueCount="25">
  <si>
    <t>A</t>
  </si>
  <si>
    <t>cm2</t>
  </si>
  <si>
    <t>V/A (m3/m2)</t>
  </si>
  <si>
    <t>m2</t>
  </si>
  <si>
    <t>Vol of Filtrate (L)</t>
  </si>
  <si>
    <t>t</t>
  </si>
  <si>
    <t>t/(V/A)</t>
  </si>
  <si>
    <t>0.5 bar</t>
  </si>
  <si>
    <t>0.8 bar</t>
  </si>
  <si>
    <t>Pressure (bar)</t>
  </si>
  <si>
    <t>Slope</t>
  </si>
  <si>
    <t>μ</t>
  </si>
  <si>
    <t>N sec/m2</t>
  </si>
  <si>
    <t>kg/(m.s)</t>
  </si>
  <si>
    <t>Pressure (Pa)</t>
  </si>
  <si>
    <t>Rf 
(Resistance of filter cloth) (m^-1)</t>
  </si>
  <si>
    <t>C</t>
  </si>
  <si>
    <t>kg solid/m3 liquid</t>
  </si>
  <si>
    <t>--&gt; concentration</t>
  </si>
  <si>
    <t>α (specific resistance of cake) (m/kg)</t>
  </si>
  <si>
    <t>n</t>
  </si>
  <si>
    <t>k</t>
  </si>
  <si>
    <t xml:space="preserve">Therefore </t>
  </si>
  <si>
    <t>CAKE RESISTANCE CALCULATION AS FUNCTION OF PRESSURE</t>
  </si>
  <si>
    <t>Intercept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</si>
</sst>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64" formatCode="0.0"/>
    <numFmt numFmtId="169" formatCode="0.0.E+00"/>
    <numFmt numFmtId="170" formatCode="0.00.E+00"/>
    <numFmt numFmtId="173" formatCode="_-* #,##0.00_-;\-* #,##0.00_-;_-* &quot;-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quotePrefix="1" applyFont="1"/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73" fontId="3" fillId="0" borderId="0" xfId="1" applyNumberFormat="1" applyFont="1"/>
    <xf numFmtId="170" fontId="3" fillId="0" borderId="0" xfId="0" applyNumberFormat="1" applyFont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0" fontId="2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9" fontId="3" fillId="0" borderId="1" xfId="1" applyNumberFormat="1" applyFont="1" applyBorder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38774503535086E-2"/>
          <c:y val="5.0925925925925923E-2"/>
          <c:w val="0.86912630700744775"/>
          <c:h val="0.76667822373883454"/>
        </c:manualLayout>
      </c:layout>
      <c:scatterChart>
        <c:scatterStyle val="lineMarker"/>
        <c:varyColors val="0"/>
        <c:ser>
          <c:idx val="0"/>
          <c:order val="0"/>
          <c:tx>
            <c:v>0.5 bar</c:v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1.827968619307202E-2"/>
                  <c:y val="-4.875652919622670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Sheet1!$D$12:$D$19</c:f>
              <c:numCache>
                <c:formatCode>General</c:formatCode>
                <c:ptCount val="8"/>
                <c:pt idx="0">
                  <c:v>0.01</c:v>
                </c:pt>
                <c:pt idx="1">
                  <c:v>0.02</c:v>
                </c:pt>
                <c:pt idx="2">
                  <c:v>0.03</c:v>
                </c:pt>
                <c:pt idx="3">
                  <c:v>0.04</c:v>
                </c:pt>
                <c:pt idx="4">
                  <c:v>4.9999999999999996E-2</c:v>
                </c:pt>
                <c:pt idx="5">
                  <c:v>0.06</c:v>
                </c:pt>
                <c:pt idx="6">
                  <c:v>6.9999999999999993E-2</c:v>
                </c:pt>
                <c:pt idx="7">
                  <c:v>0.08</c:v>
                </c:pt>
              </c:numCache>
            </c:numRef>
          </c:xVal>
          <c:yVal>
            <c:numRef>
              <c:f>Sheet1!$F$12:$F$19</c:f>
              <c:numCache>
                <c:formatCode>0</c:formatCode>
                <c:ptCount val="8"/>
                <c:pt idx="0">
                  <c:v>680</c:v>
                </c:pt>
                <c:pt idx="1">
                  <c:v>950</c:v>
                </c:pt>
                <c:pt idx="2">
                  <c:v>1213.3333333333333</c:v>
                </c:pt>
                <c:pt idx="3">
                  <c:v>1335</c:v>
                </c:pt>
                <c:pt idx="4">
                  <c:v>1520.0000000000002</c:v>
                </c:pt>
                <c:pt idx="5">
                  <c:v>1700</c:v>
                </c:pt>
                <c:pt idx="6">
                  <c:v>1874.2857142857142</c:v>
                </c:pt>
                <c:pt idx="7">
                  <c:v>2037.5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3C5-406A-9256-2F29F2EB53D3}"/>
            </c:ext>
          </c:extLst>
        </c:ser>
        <c:ser>
          <c:idx val="1"/>
          <c:order val="1"/>
          <c:tx>
            <c:v>0.8 bar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3810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2.1228259929047331E-2"/>
                  <c:y val="-3.419523054667671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Sheet1!$D$12:$D$19</c:f>
              <c:numCache>
                <c:formatCode>General</c:formatCode>
                <c:ptCount val="8"/>
                <c:pt idx="0">
                  <c:v>0.01</c:v>
                </c:pt>
                <c:pt idx="1">
                  <c:v>0.02</c:v>
                </c:pt>
                <c:pt idx="2">
                  <c:v>0.03</c:v>
                </c:pt>
                <c:pt idx="3">
                  <c:v>0.04</c:v>
                </c:pt>
                <c:pt idx="4">
                  <c:v>4.9999999999999996E-2</c:v>
                </c:pt>
                <c:pt idx="5">
                  <c:v>0.06</c:v>
                </c:pt>
                <c:pt idx="6">
                  <c:v>6.9999999999999993E-2</c:v>
                </c:pt>
                <c:pt idx="7">
                  <c:v>0.08</c:v>
                </c:pt>
              </c:numCache>
            </c:numRef>
          </c:xVal>
          <c:yVal>
            <c:numRef>
              <c:f>Sheet1!$H$12:$H$19</c:f>
              <c:numCache>
                <c:formatCode>0</c:formatCode>
                <c:ptCount val="8"/>
                <c:pt idx="0">
                  <c:v>480</c:v>
                </c:pt>
                <c:pt idx="1">
                  <c:v>630</c:v>
                </c:pt>
                <c:pt idx="2">
                  <c:v>760</c:v>
                </c:pt>
                <c:pt idx="3">
                  <c:v>890</c:v>
                </c:pt>
                <c:pt idx="4">
                  <c:v>1010.0000000000001</c:v>
                </c:pt>
                <c:pt idx="5">
                  <c:v>1150</c:v>
                </c:pt>
                <c:pt idx="6">
                  <c:v>1260.0000000000002</c:v>
                </c:pt>
                <c:pt idx="7">
                  <c:v>1400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3C5-406A-9256-2F29F2EB5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7360047"/>
        <c:axId val="1347378351"/>
      </c:scatterChart>
      <c:valAx>
        <c:axId val="13473600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>
                    <a:solidFill>
                      <a:sysClr val="windowText" lastClr="000000"/>
                    </a:solidFill>
                  </a:rPr>
                  <a:t>V/A [m3/m2]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347378351"/>
        <c:crosses val="autoZero"/>
        <c:crossBetween val="midCat"/>
      </c:valAx>
      <c:valAx>
        <c:axId val="1347378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 sz="1050" b="0" i="0" baseline="0">
                    <a:solidFill>
                      <a:sysClr val="windowText" lastClr="000000"/>
                    </a:solidFill>
                    <a:effectLst/>
                  </a:rPr>
                  <a:t>t/(V/A) [ sec/(m3/m2) ]</a:t>
                </a:r>
                <a:endParaRPr lang="en-ID" sz="500">
                  <a:solidFill>
                    <a:sysClr val="windowText" lastClr="000000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347360047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1465917863208273"/>
          <c:y val="0.53446623053925912"/>
          <c:w val="0.17032796479299986"/>
          <c:h val="0.251863290532298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320040</xdr:colOff>
      <xdr:row>1</xdr:row>
      <xdr:rowOff>45720</xdr:rowOff>
    </xdr:from>
    <xdr:to>
      <xdr:col>16</xdr:col>
      <xdr:colOff>76200</xdr:colOff>
      <xdr:row>10</xdr:row>
      <xdr:rowOff>147538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42759AC-AE56-6EB1-4F2C-3E428E226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98180" y="220980"/>
          <a:ext cx="3413760" cy="1679158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10</xdr:col>
      <xdr:colOff>308636</xdr:colOff>
      <xdr:row>11</xdr:row>
      <xdr:rowOff>68580</xdr:rowOff>
    </xdr:from>
    <xdr:to>
      <xdr:col>16</xdr:col>
      <xdr:colOff>94629</xdr:colOff>
      <xdr:row>22</xdr:row>
      <xdr:rowOff>132990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0210E13-61FA-8BC9-F13B-7379D5D26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86776" y="1996440"/>
          <a:ext cx="3443593" cy="1992270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>
    <xdr:from>
      <xdr:col>1</xdr:col>
      <xdr:colOff>510540</xdr:colOff>
      <xdr:row>21</xdr:row>
      <xdr:rowOff>148590</xdr:rowOff>
    </xdr:from>
    <xdr:to>
      <xdr:col>9</xdr:col>
      <xdr:colOff>91440</xdr:colOff>
      <xdr:row>41</xdr:row>
      <xdr:rowOff>106680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4215F44-2F60-ACBB-F705-66DD5F83DB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CB699-48E7-4EDB-8D5E-A1C5F04EDF95}">
  <dimension ref="B1:H49"/>
  <sheetViews>
    <sheetView showGridLines="0" tabSelected="1" zoomScale="115" zoomScaleNormal="115" workbookViewId="0">
      <selection activeCell="F50" sqref="F50"/>
    </sheetView>
  </sheetViews>
  <sheetFormatPr defaultRowHeight="13.8" x14ac:dyDescent="0.25"/>
  <cols>
    <col min="1" max="2" width="8.88671875" style="2"/>
    <col min="3" max="3" width="11.5546875" style="2" customWidth="1"/>
    <col min="4" max="4" width="17.44140625" style="2" bestFit="1" customWidth="1"/>
    <col min="5" max="6" width="13.88671875" style="2" customWidth="1"/>
    <col min="7" max="8" width="16.33203125" style="2" customWidth="1"/>
    <col min="9" max="16384" width="8.88671875" style="2"/>
  </cols>
  <sheetData>
    <row r="1" spans="2:8" x14ac:dyDescent="0.25">
      <c r="B1" s="1" t="s">
        <v>23</v>
      </c>
    </row>
    <row r="3" spans="2:8" x14ac:dyDescent="0.25">
      <c r="B3" s="10" t="s">
        <v>0</v>
      </c>
      <c r="C3" s="11">
        <v>500</v>
      </c>
      <c r="D3" s="11" t="s">
        <v>1</v>
      </c>
    </row>
    <row r="4" spans="2:8" x14ac:dyDescent="0.25">
      <c r="B4" s="14"/>
      <c r="C4" s="15">
        <f>C3*0.0001</f>
        <v>0.05</v>
      </c>
      <c r="D4" s="15" t="s">
        <v>3</v>
      </c>
    </row>
    <row r="5" spans="2:8" x14ac:dyDescent="0.25">
      <c r="B5" s="12" t="s">
        <v>11</v>
      </c>
      <c r="C5" s="13">
        <v>1E-3</v>
      </c>
      <c r="D5" s="13" t="s">
        <v>12</v>
      </c>
    </row>
    <row r="6" spans="2:8" x14ac:dyDescent="0.25">
      <c r="B6" s="15"/>
      <c r="C6" s="15">
        <f>C5*1</f>
        <v>1E-3</v>
      </c>
      <c r="D6" s="15" t="s">
        <v>13</v>
      </c>
    </row>
    <row r="7" spans="2:8" x14ac:dyDescent="0.25">
      <c r="B7" s="14" t="s">
        <v>16</v>
      </c>
      <c r="C7" s="15">
        <v>135</v>
      </c>
      <c r="D7" s="15" t="s">
        <v>17</v>
      </c>
      <c r="E7" s="3" t="s">
        <v>18</v>
      </c>
    </row>
    <row r="10" spans="2:8" x14ac:dyDescent="0.25">
      <c r="C10" s="17" t="s">
        <v>4</v>
      </c>
      <c r="D10" s="17" t="s">
        <v>2</v>
      </c>
      <c r="E10" s="17" t="s">
        <v>7</v>
      </c>
      <c r="F10" s="17"/>
      <c r="G10" s="17" t="s">
        <v>8</v>
      </c>
      <c r="H10" s="17"/>
    </row>
    <row r="11" spans="2:8" s="4" customFormat="1" x14ac:dyDescent="0.3">
      <c r="C11" s="17"/>
      <c r="D11" s="17"/>
      <c r="E11" s="18" t="s">
        <v>5</v>
      </c>
      <c r="F11" s="18" t="s">
        <v>6</v>
      </c>
      <c r="G11" s="18" t="s">
        <v>5</v>
      </c>
      <c r="H11" s="18" t="s">
        <v>6</v>
      </c>
    </row>
    <row r="12" spans="2:8" x14ac:dyDescent="0.25">
      <c r="C12" s="5">
        <v>0.5</v>
      </c>
      <c r="D12" s="5">
        <f t="shared" ref="D12:D21" si="0">C12/1000/$C$4</f>
        <v>0.01</v>
      </c>
      <c r="E12" s="6">
        <v>6.8</v>
      </c>
      <c r="F12" s="7">
        <f>E12/D12</f>
        <v>680</v>
      </c>
      <c r="G12" s="5">
        <v>4.8</v>
      </c>
      <c r="H12" s="7">
        <f>G12/D12</f>
        <v>480</v>
      </c>
    </row>
    <row r="13" spans="2:8" x14ac:dyDescent="0.25">
      <c r="C13" s="5">
        <v>1</v>
      </c>
      <c r="D13" s="5">
        <f t="shared" si="0"/>
        <v>0.02</v>
      </c>
      <c r="E13" s="6">
        <v>19</v>
      </c>
      <c r="F13" s="7">
        <f t="shared" ref="F13:F19" si="1">E13/D13</f>
        <v>950</v>
      </c>
      <c r="G13" s="5">
        <v>12.6</v>
      </c>
      <c r="H13" s="7">
        <f t="shared" ref="H13:H19" si="2">G13/D13</f>
        <v>630</v>
      </c>
    </row>
    <row r="14" spans="2:8" x14ac:dyDescent="0.25">
      <c r="C14" s="5">
        <v>1.5</v>
      </c>
      <c r="D14" s="5">
        <f t="shared" si="0"/>
        <v>0.03</v>
      </c>
      <c r="E14" s="6">
        <v>36.4</v>
      </c>
      <c r="F14" s="7">
        <f t="shared" si="1"/>
        <v>1213.3333333333333</v>
      </c>
      <c r="G14" s="5">
        <v>22.8</v>
      </c>
      <c r="H14" s="7">
        <f t="shared" si="2"/>
        <v>760</v>
      </c>
    </row>
    <row r="15" spans="2:8" x14ac:dyDescent="0.25">
      <c r="C15" s="5">
        <v>2</v>
      </c>
      <c r="D15" s="5">
        <f t="shared" si="0"/>
        <v>0.04</v>
      </c>
      <c r="E15" s="6">
        <v>53.4</v>
      </c>
      <c r="F15" s="7">
        <f t="shared" si="1"/>
        <v>1335</v>
      </c>
      <c r="G15" s="5">
        <v>35.6</v>
      </c>
      <c r="H15" s="7">
        <f t="shared" si="2"/>
        <v>890</v>
      </c>
    </row>
    <row r="16" spans="2:8" x14ac:dyDescent="0.25">
      <c r="C16" s="5">
        <v>2.5</v>
      </c>
      <c r="D16" s="5">
        <f t="shared" si="0"/>
        <v>4.9999999999999996E-2</v>
      </c>
      <c r="E16" s="6">
        <v>76</v>
      </c>
      <c r="F16" s="7">
        <f t="shared" si="1"/>
        <v>1520.0000000000002</v>
      </c>
      <c r="G16" s="5">
        <v>50.5</v>
      </c>
      <c r="H16" s="7">
        <f t="shared" si="2"/>
        <v>1010.0000000000001</v>
      </c>
    </row>
    <row r="17" spans="3:8" x14ac:dyDescent="0.25">
      <c r="C17" s="5">
        <v>3</v>
      </c>
      <c r="D17" s="5">
        <f t="shared" si="0"/>
        <v>0.06</v>
      </c>
      <c r="E17" s="6">
        <v>102</v>
      </c>
      <c r="F17" s="7">
        <f t="shared" si="1"/>
        <v>1700</v>
      </c>
      <c r="G17" s="5">
        <v>69</v>
      </c>
      <c r="H17" s="7">
        <f t="shared" si="2"/>
        <v>1150</v>
      </c>
    </row>
    <row r="18" spans="3:8" x14ac:dyDescent="0.25">
      <c r="C18" s="5">
        <v>3.5</v>
      </c>
      <c r="D18" s="5">
        <f t="shared" si="0"/>
        <v>6.9999999999999993E-2</v>
      </c>
      <c r="E18" s="6">
        <v>131.19999999999999</v>
      </c>
      <c r="F18" s="7">
        <f t="shared" si="1"/>
        <v>1874.2857142857142</v>
      </c>
      <c r="G18" s="5">
        <v>88.2</v>
      </c>
      <c r="H18" s="7">
        <f t="shared" si="2"/>
        <v>1260.0000000000002</v>
      </c>
    </row>
    <row r="19" spans="3:8" x14ac:dyDescent="0.25">
      <c r="C19" s="5">
        <v>4</v>
      </c>
      <c r="D19" s="5">
        <f t="shared" si="0"/>
        <v>0.08</v>
      </c>
      <c r="E19" s="6">
        <v>163</v>
      </c>
      <c r="F19" s="7">
        <f t="shared" si="1"/>
        <v>2037.5</v>
      </c>
      <c r="G19" s="5">
        <v>112</v>
      </c>
      <c r="H19" s="7">
        <f t="shared" si="2"/>
        <v>1400</v>
      </c>
    </row>
    <row r="20" spans="3:8" x14ac:dyDescent="0.25">
      <c r="C20" s="5">
        <v>4.5</v>
      </c>
      <c r="D20" s="5">
        <f t="shared" si="0"/>
        <v>8.9999999999999983E-2</v>
      </c>
      <c r="E20" s="5"/>
      <c r="F20" s="5"/>
      <c r="G20" s="5"/>
      <c r="H20" s="5"/>
    </row>
    <row r="21" spans="3:8" x14ac:dyDescent="0.25">
      <c r="C21" s="5">
        <v>5</v>
      </c>
      <c r="D21" s="5">
        <f t="shared" si="0"/>
        <v>9.9999999999999992E-2</v>
      </c>
      <c r="E21" s="6"/>
      <c r="F21" s="5"/>
      <c r="G21" s="5"/>
      <c r="H21" s="5"/>
    </row>
    <row r="43" spans="3:8" ht="55.2" x14ac:dyDescent="0.25">
      <c r="C43" s="16" t="s">
        <v>9</v>
      </c>
      <c r="D43" s="16" t="s">
        <v>14</v>
      </c>
      <c r="E43" s="16" t="s">
        <v>10</v>
      </c>
      <c r="F43" s="16" t="s">
        <v>24</v>
      </c>
      <c r="G43" s="16" t="s">
        <v>15</v>
      </c>
      <c r="H43" s="16" t="s">
        <v>19</v>
      </c>
    </row>
    <row r="44" spans="3:8" x14ac:dyDescent="0.25">
      <c r="C44" s="5">
        <v>0.5</v>
      </c>
      <c r="D44" s="5">
        <f>C44*100000</f>
        <v>50000</v>
      </c>
      <c r="E44" s="5">
        <v>18773</v>
      </c>
      <c r="F44" s="5">
        <v>569</v>
      </c>
      <c r="G44" s="19">
        <f>D44/$C$6*F44</f>
        <v>28450000000</v>
      </c>
      <c r="H44" s="19">
        <f>2*E44*D44/($C$6*$C$7)</f>
        <v>13905925925.925924</v>
      </c>
    </row>
    <row r="45" spans="3:8" x14ac:dyDescent="0.25">
      <c r="C45" s="5">
        <v>0.8</v>
      </c>
      <c r="D45" s="5">
        <f>C45*100000</f>
        <v>80000</v>
      </c>
      <c r="E45" s="5">
        <v>12952</v>
      </c>
      <c r="F45" s="5">
        <v>365</v>
      </c>
      <c r="G45" s="19">
        <f>D45/$C$6*F45</f>
        <v>29200000000</v>
      </c>
      <c r="H45" s="19">
        <f>2*E45*D45/($C$6*$C$7)</f>
        <v>15350518518.518518</v>
      </c>
    </row>
    <row r="47" spans="3:8" x14ac:dyDescent="0.25">
      <c r="C47" s="2" t="s">
        <v>20</v>
      </c>
      <c r="D47" s="8">
        <f>LN(H44/H45)/LN(C44/C45)</f>
        <v>0.21028386192986251</v>
      </c>
    </row>
    <row r="48" spans="3:8" x14ac:dyDescent="0.25">
      <c r="C48" s="2" t="s">
        <v>21</v>
      </c>
      <c r="D48" s="9">
        <f>H44/C44^$D$47</f>
        <v>16087985334.756639</v>
      </c>
    </row>
    <row r="49" spans="3:4" x14ac:dyDescent="0.25">
      <c r="C49" s="2" t="s">
        <v>22</v>
      </c>
      <c r="D49" s="9" t="str">
        <f>"α = "&amp;D48&amp;" P"&amp;"^"&amp;ROUND(D47,2)</f>
        <v>α = 16087985334.7566 P^0.21</v>
      </c>
    </row>
  </sheetData>
  <mergeCells count="4">
    <mergeCell ref="E10:F10"/>
    <mergeCell ref="G10:H10"/>
    <mergeCell ref="C10:C11"/>
    <mergeCell ref="D10:D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Rifka Aisyah</dc:creator>
  <cp:lastModifiedBy>Rifka Aisyah</cp:lastModifiedBy>
  <dcterms:created xsi:type="dcterms:W3CDTF">2022-06-19T10:27:10Z</dcterms:created>
  <dcterms:modified xsi:type="dcterms:W3CDTF">2022-06-19T16:14:54Z</dcterms:modified>
</cp:coreProperties>
</file>