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"/>
    </mc:Choice>
  </mc:AlternateContent>
  <xr:revisionPtr revIDLastSave="0" documentId="13_ncr:1_{BA003391-A822-456A-AA32-E7E3C45E7EBF}" xr6:coauthVersionLast="47" xr6:coauthVersionMax="47" xr10:uidLastSave="{00000000-0000-0000-0000-000000000000}"/>
  <bookViews>
    <workbookView xWindow="-108" yWindow="-108" windowWidth="23256" windowHeight="12576" xr2:uid="{26F95E3F-3049-45EC-A308-8FDB23828C38}"/>
  </bookViews>
  <sheets>
    <sheet name="Calculation" sheetId="1" r:id="rId1"/>
    <sheet name="S" sheetId="3" r:id="rId2"/>
    <sheet name="E" sheetId="4" r:id="rId3"/>
    <sheet name="W" sheetId="5" r:id="rId4"/>
    <sheet name="Y" sheetId="6" r:id="rId5"/>
    <sheet name="Mill Tolerance" sheetId="8" r:id="rId6"/>
    <sheet name="NPS 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C20" i="1"/>
  <c r="C21" i="1" s="1"/>
  <c r="C29" i="1" l="1"/>
  <c r="B32" i="1" s="1"/>
</calcChain>
</file>

<file path=xl/sharedStrings.xml><?xml version="1.0" encoding="utf-8"?>
<sst xmlns="http://schemas.openxmlformats.org/spreadsheetml/2006/main" count="52" uniqueCount="43">
  <si>
    <t>Pipe Grade</t>
  </si>
  <si>
    <t>A106 Grade B</t>
  </si>
  <si>
    <t>Nominal Pipe Size</t>
  </si>
  <si>
    <t>in</t>
  </si>
  <si>
    <t>Design Temperature</t>
  </si>
  <si>
    <t>F</t>
  </si>
  <si>
    <t>Design Pressure</t>
  </si>
  <si>
    <t>psi</t>
  </si>
  <si>
    <t>Corrosion Allowance</t>
  </si>
  <si>
    <t>Welding Method</t>
  </si>
  <si>
    <t>Outside Diameter (OD)</t>
  </si>
  <si>
    <t>Allowable Stress (S)</t>
  </si>
  <si>
    <t>ALLOWABLE STRESS (S)</t>
  </si>
  <si>
    <t>Weld Quality Factor (E)</t>
  </si>
  <si>
    <t>Weld Joint Strength Reduction Factor (W)</t>
  </si>
  <si>
    <t>WELD JOINT STRENGTH REDUCTION FACTORS (W)</t>
  </si>
  <si>
    <t>WELD QUALITY FACTOR ( E )</t>
  </si>
  <si>
    <t>T (F)</t>
  </si>
  <si>
    <t>W</t>
  </si>
  <si>
    <t>Y Coefficient (Y)</t>
  </si>
  <si>
    <t>Y COEFFICIENT</t>
  </si>
  <si>
    <t>Minimum Required Thickness for Internal Pressure (t)</t>
  </si>
  <si>
    <t>Mill Tolerances</t>
  </si>
  <si>
    <t>Mill Tolerance</t>
  </si>
  <si>
    <t>Minimum Required Thickness with corrosion/erosion allowance and mechanical strength consideration (tm)</t>
  </si>
  <si>
    <t>Selected Pipe Schedule</t>
  </si>
  <si>
    <t>Nominal Pipe Size, Schedule, Weight Classes, Dimension of Steel Pipe (API RP 574)</t>
  </si>
  <si>
    <t>Selected Wall Thickness Based on Pipe Schedule</t>
  </si>
  <si>
    <t>Wall Thickness After Considering Mill Tolerance</t>
  </si>
  <si>
    <t>EVALUATION</t>
  </si>
  <si>
    <t>DATA</t>
  </si>
  <si>
    <t>DATA FROM TABLES</t>
  </si>
  <si>
    <t>CALCULATION</t>
  </si>
  <si>
    <t>Selected Wall Thickness &gt; tm?</t>
  </si>
  <si>
    <t>CONCLUSION</t>
  </si>
  <si>
    <t>Seamless</t>
  </si>
  <si>
    <t>PIPE WALL THICKNESS CALCULATION</t>
  </si>
  <si>
    <t>Go to sheet S</t>
  </si>
  <si>
    <t>Go to sheet E</t>
  </si>
  <si>
    <t>Go to sheet W</t>
  </si>
  <si>
    <t>Go to sheet Y</t>
  </si>
  <si>
    <t>Go to sheet NPS</t>
  </si>
  <si>
    <t>Go to sheet Mill Tolerance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</si>
</sst>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5" tint="-0.499984740745262"/>
      <name val="Tahoma"/>
      <family val="2"/>
    </font>
    <font>
      <b/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sz val="9"/>
      <color theme="0" tint="-0.499984740745262"/>
      <name val="Tahoma"/>
      <family val="2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121921</xdr:colOff>
      <xdr:row>20</xdr:row>
      <xdr:rowOff>178297</xdr:rowOff>
    </xdr:from>
    <xdr:to>
      <xdr:col>16</xdr:col>
      <xdr:colOff>373381</xdr:colOff>
      <xdr:row>31</xdr:row>
      <xdr:rowOff>166997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A31643-859C-0D11-BC4E-ED59B9658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1" y="4445497"/>
          <a:ext cx="9395460" cy="2335660"/>
        </a:xfrm>
        <a:prstGeom prst="rect">
          <a:avLst/>
        </a:prstGeom>
      </xdr:spPr>
    </xdr:pic>
    <xdr:clientData/>
  </xdr:twoCellAnchor>
  <xdr:twoCellAnchor editAs="oneCell">
    <xdr:from>
      <xdr:col>1</xdr:col>
      <xdr:colOff>134635</xdr:colOff>
      <xdr:row>3</xdr:row>
      <xdr:rowOff>22860</xdr:rowOff>
    </xdr:from>
    <xdr:to>
      <xdr:col>16</xdr:col>
      <xdr:colOff>304813</xdr:colOff>
      <xdr:row>21</xdr:row>
      <xdr:rowOff>109692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5285E-29AD-7CB9-4A6F-607F2724D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235" y="662940"/>
          <a:ext cx="9314178" cy="3927312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32</xdr:row>
      <xdr:rowOff>45720</xdr:rowOff>
    </xdr:from>
    <xdr:to>
      <xdr:col>16</xdr:col>
      <xdr:colOff>397993</xdr:colOff>
      <xdr:row>59</xdr:row>
      <xdr:rowOff>198120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93AAB3-E3B9-F5FF-45C9-F01976FC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1" y="6873240"/>
          <a:ext cx="9381972" cy="5913120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34</xdr:row>
      <xdr:rowOff>68580</xdr:rowOff>
    </xdr:from>
    <xdr:to>
      <xdr:col>2</xdr:col>
      <xdr:colOff>579120</xdr:colOff>
      <xdr:row>53</xdr:row>
      <xdr:rowOff>175260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7C187AD-A445-1940-87DF-B43FCBF5994B}"/>
            </a:ext>
          </a:extLst>
        </xdr:cNvPr>
        <xdr:cNvSpPr/>
      </xdr:nvSpPr>
      <xdr:spPr>
        <a:xfrm>
          <a:off x="1432560" y="7322820"/>
          <a:ext cx="365760" cy="4160520"/>
        </a:xfrm>
        <a:prstGeom prst="rect">
          <a:avLst/>
        </a:prstGeom>
        <a:solidFill>
          <a:schemeClr val="accent4">
            <a:lumMod val="40000"/>
            <a:lumOff val="60000"/>
            <a:alpha val="49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205740</xdr:colOff>
      <xdr:row>52</xdr:row>
      <xdr:rowOff>190500</xdr:rowOff>
    </xdr:from>
    <xdr:to>
      <xdr:col>16</xdr:col>
      <xdr:colOff>83820</xdr:colOff>
      <xdr:row>53</xdr:row>
      <xdr:rowOff>152400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1101A50-4B76-40F7-A579-22B886FD57AF}"/>
            </a:ext>
          </a:extLst>
        </xdr:cNvPr>
        <xdr:cNvSpPr/>
      </xdr:nvSpPr>
      <xdr:spPr>
        <a:xfrm>
          <a:off x="1424940" y="11285220"/>
          <a:ext cx="8412480" cy="175260"/>
        </a:xfrm>
        <a:prstGeom prst="rect">
          <a:avLst/>
        </a:prstGeom>
        <a:solidFill>
          <a:schemeClr val="accent6">
            <a:lumMod val="40000"/>
            <a:lumOff val="60000"/>
            <a:alpha val="49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3</xdr:row>
      <xdr:rowOff>64954</xdr:rowOff>
    </xdr:from>
    <xdr:to>
      <xdr:col>12</xdr:col>
      <xdr:colOff>372194</xdr:colOff>
      <xdr:row>27</xdr:row>
      <xdr:rowOff>88660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6392D27-48FA-A760-DFCA-A73C24413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" y="705034"/>
          <a:ext cx="6971114" cy="5144346"/>
        </a:xfrm>
        <a:prstGeom prst="rect">
          <a:avLst/>
        </a:prstGeom>
      </xdr:spPr>
    </xdr:pic>
    <xdr:clientData/>
  </xdr:twoCellAnchor>
  <xdr:twoCellAnchor>
    <xdr:from>
      <xdr:col>1</xdr:col>
      <xdr:colOff>213360</xdr:colOff>
      <xdr:row>20</xdr:row>
      <xdr:rowOff>129540</xdr:rowOff>
    </xdr:from>
    <xdr:to>
      <xdr:col>10</xdr:col>
      <xdr:colOff>396240</xdr:colOff>
      <xdr:row>21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1192140-F363-43C0-B2EA-552B9438814A}"/>
            </a:ext>
          </a:extLst>
        </xdr:cNvPr>
        <xdr:cNvSpPr/>
      </xdr:nvSpPr>
      <xdr:spPr>
        <a:xfrm>
          <a:off x="822960" y="4396740"/>
          <a:ext cx="5669280" cy="160020"/>
        </a:xfrm>
        <a:prstGeom prst="rect">
          <a:avLst/>
        </a:prstGeom>
        <a:solidFill>
          <a:schemeClr val="accent6">
            <a:lumMod val="40000"/>
            <a:lumOff val="60000"/>
            <a:alpha val="49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190500</xdr:rowOff>
    </xdr:from>
    <xdr:to>
      <xdr:col>12</xdr:col>
      <xdr:colOff>358140</xdr:colOff>
      <xdr:row>14</xdr:row>
      <xdr:rowOff>18569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BBF51A-72B7-46E3-DF34-51071A71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617220"/>
          <a:ext cx="6949440" cy="238838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13</xdr:row>
      <xdr:rowOff>175260</xdr:rowOff>
    </xdr:from>
    <xdr:to>
      <xdr:col>12</xdr:col>
      <xdr:colOff>283790</xdr:colOff>
      <xdr:row>18</xdr:row>
      <xdr:rowOff>182880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87359F-FDCD-0EFB-3C61-BB64A275B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" y="2948940"/>
          <a:ext cx="6928430" cy="10744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23</xdr:row>
      <xdr:rowOff>0</xdr:rowOff>
    </xdr:from>
    <xdr:to>
      <xdr:col>12</xdr:col>
      <xdr:colOff>105935</xdr:colOff>
      <xdr:row>28</xdr:row>
      <xdr:rowOff>45720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BBEF24-8F0B-4451-8C10-14A626B63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" y="5074920"/>
          <a:ext cx="6621035" cy="1112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3</xdr:row>
      <xdr:rowOff>91441</xdr:rowOff>
    </xdr:from>
    <xdr:to>
      <xdr:col>10</xdr:col>
      <xdr:colOff>560805</xdr:colOff>
      <xdr:row>13</xdr:row>
      <xdr:rowOff>28723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8F9283-7818-16E3-16A1-8D7C8AF9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" y="731521"/>
          <a:ext cx="5917665" cy="20708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15</xdr:row>
      <xdr:rowOff>15822</xdr:rowOff>
    </xdr:from>
    <xdr:to>
      <xdr:col>13</xdr:col>
      <xdr:colOff>208209</xdr:colOff>
      <xdr:row>35</xdr:row>
      <xdr:rowOff>212527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20862E-B67E-67E4-0640-939633F4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3216222"/>
          <a:ext cx="7180509" cy="4463905"/>
        </a:xfrm>
        <a:prstGeom prst="rect">
          <a:avLst/>
        </a:prstGeom>
      </xdr:spPr>
    </xdr:pic>
    <xdr:clientData/>
  </xdr:twoCellAnchor>
  <xdr:twoCellAnchor editAs="oneCell">
    <xdr:from>
      <xdr:col>1</xdr:col>
      <xdr:colOff>297343</xdr:colOff>
      <xdr:row>35</xdr:row>
      <xdr:rowOff>60960</xdr:rowOff>
    </xdr:from>
    <xdr:to>
      <xdr:col>13</xdr:col>
      <xdr:colOff>178942</xdr:colOff>
      <xdr:row>57</xdr:row>
      <xdr:rowOff>137160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705F67-12F6-39C3-ED96-9E2EB969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943" y="7528560"/>
          <a:ext cx="7196799" cy="477012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</xdr:row>
      <xdr:rowOff>160020</xdr:rowOff>
    </xdr:from>
    <xdr:to>
      <xdr:col>12</xdr:col>
      <xdr:colOff>539507</xdr:colOff>
      <xdr:row>13</xdr:row>
      <xdr:rowOff>144780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0459F3-BEC3-9D1C-C693-4A7A54BF7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800100"/>
          <a:ext cx="6902207" cy="21183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3</xdr:row>
      <xdr:rowOff>7620</xdr:rowOff>
    </xdr:from>
    <xdr:to>
      <xdr:col>20</xdr:col>
      <xdr:colOff>484257</xdr:colOff>
      <xdr:row>88</xdr:row>
      <xdr:rowOff>177106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61E5C-2620-98C0-E027-E29061D67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56260"/>
          <a:ext cx="12142857" cy="15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89</xdr:row>
      <xdr:rowOff>83820</xdr:rowOff>
    </xdr:from>
    <xdr:to>
      <xdr:col>20</xdr:col>
      <xdr:colOff>529977</xdr:colOff>
      <xdr:row>175</xdr:row>
      <xdr:rowOff>70426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4ADDF4-E23B-769F-4A99-9ED42312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120" y="16360140"/>
          <a:ext cx="12142857" cy="15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176</xdr:row>
      <xdr:rowOff>7620</xdr:rowOff>
    </xdr:from>
    <xdr:to>
      <xdr:col>20</xdr:col>
      <xdr:colOff>514737</xdr:colOff>
      <xdr:row>261</xdr:row>
      <xdr:rowOff>177106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F638A5-6492-CFBC-18DD-BF8E7D62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3880" y="32194500"/>
          <a:ext cx="12142857" cy="15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262</xdr:row>
      <xdr:rowOff>121920</xdr:rowOff>
    </xdr:from>
    <xdr:to>
      <xdr:col>20</xdr:col>
      <xdr:colOff>514737</xdr:colOff>
      <xdr:row>348</xdr:row>
      <xdr:rowOff>108526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ACAAB1-DFAD-5A90-068F-9F34B4B4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" y="48036480"/>
          <a:ext cx="12142857" cy="15714286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130</xdr:row>
      <xdr:rowOff>53340</xdr:rowOff>
    </xdr:from>
    <xdr:to>
      <xdr:col>17</xdr:col>
      <xdr:colOff>350520</xdr:colOff>
      <xdr:row>131</xdr:row>
      <xdr:rowOff>22860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5A54ECD-18FB-680E-3682-F272EC47FBD7}"/>
            </a:ext>
          </a:extLst>
        </xdr:cNvPr>
        <xdr:cNvSpPr/>
      </xdr:nvSpPr>
      <xdr:spPr>
        <a:xfrm>
          <a:off x="2552700" y="23827740"/>
          <a:ext cx="8161020" cy="152400"/>
        </a:xfrm>
        <a:prstGeom prst="rect">
          <a:avLst/>
        </a:prstGeom>
        <a:solidFill>
          <a:srgbClr val="FFFF00">
            <a:alpha val="23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430D5-135B-4CD5-AE53-B74506AD678A}">
  <dimension ref="B2:E32"/>
  <sheetViews>
    <sheetView showGridLines="0" tabSelected="1" workbookViewId="0">
      <selection activeCell="K8" sqref="K8"/>
    </sheetView>
  </sheetViews>
  <sheetFormatPr defaultRowHeight="15.6" customHeight="1" x14ac:dyDescent="0.3"/>
  <cols>
    <col min="1" max="1" width="8.88671875" style="1"/>
    <col min="2" max="2" width="49" style="1" bestFit="1" customWidth="1"/>
    <col min="3" max="3" width="18" style="5" customWidth="1"/>
    <col min="4" max="4" width="8.88671875" style="1"/>
    <col min="5" max="5" width="20.33203125" style="24" bestFit="1" customWidth="1"/>
    <col min="6" max="16384" width="8.88671875" style="1"/>
  </cols>
  <sheetData>
    <row r="2" spans="2:5" ht="15.6" customHeight="1" x14ac:dyDescent="0.3">
      <c r="B2" s="19" t="s">
        <v>36</v>
      </c>
    </row>
    <row r="4" spans="2:5" ht="15.6" customHeight="1" x14ac:dyDescent="0.3">
      <c r="B4" s="8" t="s">
        <v>30</v>
      </c>
      <c r="C4" s="9"/>
      <c r="D4" s="10"/>
    </row>
    <row r="5" spans="2:5" ht="15.6" customHeight="1" x14ac:dyDescent="0.3">
      <c r="B5" s="17" t="s">
        <v>0</v>
      </c>
      <c r="C5" s="12" t="s">
        <v>1</v>
      </c>
      <c r="D5" s="11"/>
    </row>
    <row r="6" spans="2:5" ht="15.6" customHeight="1" x14ac:dyDescent="0.3">
      <c r="B6" s="17" t="s">
        <v>2</v>
      </c>
      <c r="C6" s="12">
        <v>12</v>
      </c>
      <c r="D6" s="11" t="s">
        <v>3</v>
      </c>
    </row>
    <row r="7" spans="2:5" ht="15.6" customHeight="1" x14ac:dyDescent="0.3">
      <c r="B7" s="17" t="s">
        <v>10</v>
      </c>
      <c r="C7" s="12">
        <v>12.75</v>
      </c>
      <c r="D7" s="11" t="s">
        <v>3</v>
      </c>
      <c r="E7" s="25" t="s">
        <v>41</v>
      </c>
    </row>
    <row r="8" spans="2:5" ht="15.6" customHeight="1" x14ac:dyDescent="0.3">
      <c r="B8" s="17" t="s">
        <v>4</v>
      </c>
      <c r="C8" s="12">
        <v>500</v>
      </c>
      <c r="D8" s="11" t="s">
        <v>5</v>
      </c>
    </row>
    <row r="9" spans="2:5" ht="15.6" customHeight="1" x14ac:dyDescent="0.3">
      <c r="B9" s="17" t="s">
        <v>6</v>
      </c>
      <c r="C9" s="12">
        <v>350</v>
      </c>
      <c r="D9" s="11" t="s">
        <v>7</v>
      </c>
    </row>
    <row r="10" spans="2:5" ht="15.6" customHeight="1" x14ac:dyDescent="0.3">
      <c r="B10" s="17" t="s">
        <v>8</v>
      </c>
      <c r="C10" s="12">
        <v>6.25E-2</v>
      </c>
      <c r="D10" s="11" t="s">
        <v>3</v>
      </c>
    </row>
    <row r="11" spans="2:5" ht="15.6" customHeight="1" x14ac:dyDescent="0.3">
      <c r="B11" s="17" t="s">
        <v>9</v>
      </c>
      <c r="C11" s="12" t="s">
        <v>35</v>
      </c>
      <c r="D11" s="11"/>
    </row>
    <row r="13" spans="2:5" ht="15.6" customHeight="1" x14ac:dyDescent="0.3">
      <c r="B13" s="8" t="s">
        <v>31</v>
      </c>
      <c r="C13" s="9"/>
      <c r="D13" s="10"/>
    </row>
    <row r="14" spans="2:5" ht="15.6" customHeight="1" x14ac:dyDescent="0.3">
      <c r="B14" s="17" t="s">
        <v>11</v>
      </c>
      <c r="C14" s="12">
        <v>19000</v>
      </c>
      <c r="D14" s="11" t="s">
        <v>7</v>
      </c>
      <c r="E14" s="25" t="s">
        <v>37</v>
      </c>
    </row>
    <row r="15" spans="2:5" ht="15.6" customHeight="1" x14ac:dyDescent="0.3">
      <c r="B15" s="17" t="s">
        <v>13</v>
      </c>
      <c r="C15" s="12">
        <v>1</v>
      </c>
      <c r="D15" s="11"/>
      <c r="E15" s="25" t="s">
        <v>38</v>
      </c>
    </row>
    <row r="16" spans="2:5" ht="15.6" customHeight="1" x14ac:dyDescent="0.3">
      <c r="B16" s="17" t="s">
        <v>14</v>
      </c>
      <c r="C16" s="12">
        <v>1</v>
      </c>
      <c r="D16" s="11"/>
      <c r="E16" s="25" t="s">
        <v>39</v>
      </c>
    </row>
    <row r="17" spans="2:5" ht="15.6" customHeight="1" x14ac:dyDescent="0.3">
      <c r="B17" s="17" t="s">
        <v>19</v>
      </c>
      <c r="C17" s="12">
        <v>0.4</v>
      </c>
      <c r="D17" s="11"/>
      <c r="E17" s="25" t="s">
        <v>40</v>
      </c>
    </row>
    <row r="19" spans="2:5" ht="15.6" customHeight="1" x14ac:dyDescent="0.3">
      <c r="B19" s="8" t="s">
        <v>32</v>
      </c>
      <c r="C19" s="9"/>
      <c r="D19" s="10"/>
    </row>
    <row r="20" spans="2:5" ht="15.6" customHeight="1" x14ac:dyDescent="0.3">
      <c r="B20" s="17" t="s">
        <v>21</v>
      </c>
      <c r="C20" s="13">
        <f>C9*C7/(2*(C14*C15*C16+C9*C17))</f>
        <v>0.11657523510971787</v>
      </c>
      <c r="D20" s="11" t="s">
        <v>3</v>
      </c>
    </row>
    <row r="21" spans="2:5" ht="33" customHeight="1" x14ac:dyDescent="0.3">
      <c r="B21" s="18" t="s">
        <v>24</v>
      </c>
      <c r="C21" s="13">
        <f>C20+C10</f>
        <v>0.17907523510971787</v>
      </c>
      <c r="D21" s="11" t="s">
        <v>3</v>
      </c>
    </row>
    <row r="22" spans="2:5" ht="13.8" x14ac:dyDescent="0.3">
      <c r="B22" s="18" t="s">
        <v>25</v>
      </c>
      <c r="C22" s="14">
        <v>20</v>
      </c>
      <c r="D22" s="11"/>
      <c r="E22" s="25" t="s">
        <v>41</v>
      </c>
    </row>
    <row r="23" spans="2:5" ht="13.8" x14ac:dyDescent="0.3">
      <c r="B23" s="18" t="s">
        <v>27</v>
      </c>
      <c r="C23" s="15">
        <v>0.25</v>
      </c>
      <c r="D23" s="11" t="s">
        <v>3</v>
      </c>
      <c r="E23" s="25" t="s">
        <v>41</v>
      </c>
    </row>
    <row r="24" spans="2:5" ht="15.6" customHeight="1" x14ac:dyDescent="0.3">
      <c r="B24" s="17"/>
      <c r="C24" s="12"/>
      <c r="D24" s="11"/>
    </row>
    <row r="25" spans="2:5" ht="15.6" customHeight="1" x14ac:dyDescent="0.3">
      <c r="B25" s="17" t="s">
        <v>23</v>
      </c>
      <c r="C25" s="16">
        <v>0.125</v>
      </c>
      <c r="D25" s="11"/>
      <c r="E25" s="25" t="s">
        <v>42</v>
      </c>
    </row>
    <row r="26" spans="2:5" ht="15.6" customHeight="1" x14ac:dyDescent="0.3">
      <c r="B26" s="17" t="s">
        <v>28</v>
      </c>
      <c r="C26" s="12">
        <f>C23*(1-C25)</f>
        <v>0.21875</v>
      </c>
      <c r="D26" s="11" t="s">
        <v>3</v>
      </c>
    </row>
    <row r="28" spans="2:5" ht="15.6" customHeight="1" x14ac:dyDescent="0.3">
      <c r="B28" s="8" t="s">
        <v>29</v>
      </c>
      <c r="C28" s="9"/>
      <c r="D28" s="10"/>
    </row>
    <row r="29" spans="2:5" ht="15.6" customHeight="1" x14ac:dyDescent="0.3">
      <c r="B29" s="17" t="s">
        <v>33</v>
      </c>
      <c r="C29" s="23" t="str">
        <f>IF(C26&gt;C21,"SATISFIED","NOT SATISFIED")</f>
        <v>SATISFIED</v>
      </c>
      <c r="D29" s="22"/>
    </row>
    <row r="31" spans="2:5" ht="15.6" customHeight="1" x14ac:dyDescent="0.3">
      <c r="B31" s="8" t="s">
        <v>34</v>
      </c>
      <c r="C31" s="9"/>
      <c r="D31" s="10"/>
    </row>
    <row r="32" spans="2:5" ht="15.6" customHeight="1" x14ac:dyDescent="0.3">
      <c r="B32" s="20" t="str">
        <f>IF(C29="SATISFIED","SCHEDULE "&amp;C22&amp;" WILL BE ADEQUATE","RECALCULATE")</f>
        <v>SCHEDULE 20 WILL BE ADEQUATE</v>
      </c>
      <c r="C32" s="21"/>
      <c r="D32" s="22"/>
    </row>
  </sheetData>
  <hyperlinks>
    <hyperlink ref="E7" location="'NPS '!A1" display="Go to sheet NPS" xr:uid="{F7A23515-9ECD-4C98-ABFF-2070C116571B}"/>
    <hyperlink ref="E14" location="S!A1" display="Go to sheet S" xr:uid="{32E6637C-6591-4902-9F55-B2213A7AE757}"/>
    <hyperlink ref="E15" location="E!A1" display="Go to sheet E" xr:uid="{E7A5F6AA-A820-462D-9D02-7A5535129F50}"/>
    <hyperlink ref="E16" location="W!A1" display="Go to sheet W" xr:uid="{A6257C38-19CC-410D-891F-48863D1C08E6}"/>
    <hyperlink ref="E17" location="Y!A1" display="Go to sheet Y" xr:uid="{88ECD947-F1E5-4756-B619-60730C7165E9}"/>
    <hyperlink ref="E22:E23" location="'NPS '!A1" display="Go to sheet NPS" xr:uid="{C549013B-97DD-4C7A-8B70-691B48D554DA}"/>
    <hyperlink ref="E25" location="'Mill Tolerance'!A1" display="Go to sheet Mill Tolerance" xr:uid="{11BD5273-0EBB-4DF5-A3FA-EFA55F8E24DA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1C76-328C-4770-8569-333334EBF84D}">
  <dimension ref="B2"/>
  <sheetViews>
    <sheetView showGridLines="0" workbookViewId="0"/>
  </sheetViews>
  <sheetFormatPr defaultRowHeight="16.8" customHeight="1" x14ac:dyDescent="0.3"/>
  <cols>
    <col min="1" max="16384" width="8.88671875" style="4"/>
  </cols>
  <sheetData>
    <row r="2" spans="2:2" ht="16.8" customHeight="1" x14ac:dyDescent="0.3">
      <c r="B2" s="3" t="s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1E02-6CF7-4852-B184-76C7B0DD3A32}">
  <dimension ref="B2"/>
  <sheetViews>
    <sheetView showGridLines="0" workbookViewId="0"/>
  </sheetViews>
  <sheetFormatPr defaultRowHeight="16.8" customHeight="1" x14ac:dyDescent="0.3"/>
  <cols>
    <col min="1" max="16384" width="8.88671875" style="4"/>
  </cols>
  <sheetData>
    <row r="2" spans="2:2" ht="16.8" customHeight="1" x14ac:dyDescent="0.3">
      <c r="B2" s="3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455F8-1CE2-4855-93D8-859E641AD003}">
  <dimension ref="B2:F22"/>
  <sheetViews>
    <sheetView showGridLines="0" topLeftCell="A7" workbookViewId="0">
      <selection activeCell="H31" sqref="H31"/>
    </sheetView>
  </sheetViews>
  <sheetFormatPr defaultRowHeight="16.8" customHeight="1" x14ac:dyDescent="0.3"/>
  <cols>
    <col min="1" max="16384" width="8.88671875" style="4"/>
  </cols>
  <sheetData>
    <row r="2" spans="2:2" ht="16.8" customHeight="1" x14ac:dyDescent="0.3">
      <c r="B2" s="3" t="s">
        <v>15</v>
      </c>
    </row>
    <row r="20" spans="5:6" ht="16.8" customHeight="1" x14ac:dyDescent="0.3">
      <c r="E20" s="7" t="s">
        <v>17</v>
      </c>
      <c r="F20" s="7" t="s">
        <v>18</v>
      </c>
    </row>
    <row r="21" spans="5:6" ht="16.8" customHeight="1" x14ac:dyDescent="0.3">
      <c r="E21" s="6">
        <v>950</v>
      </c>
      <c r="F21" s="6">
        <v>1</v>
      </c>
    </row>
    <row r="22" spans="5:6" ht="16.8" customHeight="1" x14ac:dyDescent="0.3">
      <c r="E22" s="6">
        <v>1500</v>
      </c>
      <c r="F22" s="6">
        <v>0.5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B32A-4F98-4B84-84F1-CE50BD800691}">
  <dimension ref="B2"/>
  <sheetViews>
    <sheetView showGridLines="0" workbookViewId="0">
      <selection activeCell="J15" sqref="J15"/>
    </sheetView>
  </sheetViews>
  <sheetFormatPr defaultRowHeight="16.8" customHeight="1" x14ac:dyDescent="0.3"/>
  <cols>
    <col min="1" max="16384" width="8.88671875" style="4"/>
  </cols>
  <sheetData>
    <row r="2" spans="2:2" ht="16.8" customHeight="1" x14ac:dyDescent="0.3">
      <c r="B2" s="3" t="s">
        <v>20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1A243-177C-437F-8124-C60906E03762}">
  <dimension ref="B2"/>
  <sheetViews>
    <sheetView showGridLines="0" topLeftCell="A7" workbookViewId="0">
      <selection activeCell="Q17" sqref="Q17"/>
    </sheetView>
  </sheetViews>
  <sheetFormatPr defaultRowHeight="16.8" customHeight="1" x14ac:dyDescent="0.3"/>
  <cols>
    <col min="1" max="16384" width="8.88671875" style="4"/>
  </cols>
  <sheetData>
    <row r="2" spans="2:2" ht="16.8" customHeight="1" x14ac:dyDescent="0.3">
      <c r="B2" s="3" t="s">
        <v>22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AFC1-CA82-47E6-AAB4-F57ED6151908}">
  <dimension ref="B2"/>
  <sheetViews>
    <sheetView workbookViewId="0"/>
  </sheetViews>
  <sheetFormatPr defaultRowHeight="14.4" x14ac:dyDescent="0.3"/>
  <sheetData>
    <row r="2" spans="2:2" x14ac:dyDescent="0.3">
      <c r="B2" s="2" t="s"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Calculation</vt:lpstr>
      <vt:lpstr>S</vt:lpstr>
      <vt:lpstr>E</vt:lpstr>
      <vt:lpstr>W</vt:lpstr>
      <vt:lpstr>Y</vt:lpstr>
      <vt:lpstr>Mill Tolerance</vt:lpstr>
      <vt:lpstr>NPS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2022-06-03T14:45:31Z</dcterms:created>
  <dcterms:modified xsi:type="dcterms:W3CDTF">2022-06-03T16:31:43Z</dcterms:modified>
</cp:coreProperties>
</file>