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srifka\2021\211121 How to Estimate Vessel Weight\"/>
    </mc:Choice>
  </mc:AlternateContent>
  <xr:revisionPtr revIDLastSave="0" documentId="13_ncr:1_{7F483B7C-EC9C-4CA6-810F-864653E1371D}" xr6:coauthVersionLast="47" xr6:coauthVersionMax="47" xr10:uidLastSave="{00000000-0000-0000-0000-000000000000}"/>
  <bookViews>
    <workbookView xWindow="-108" yWindow="-108" windowWidth="23256" windowHeight="12576" xr2:uid="{AF5C7714-096E-4A55-9E40-8408F64B2A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8" i="1" s="1"/>
  <c r="D12" i="1"/>
  <c r="D13" i="1" s="1"/>
  <c r="D9" i="1"/>
  <c r="D21" i="1" l="1"/>
  <c r="D23" i="1" s="1"/>
</calcChain>
</file>

<file path=xl/sharedStrings.xml><?xml version="1.0" encoding="utf-8"?>
<sst xmlns="http://schemas.openxmlformats.org/spreadsheetml/2006/main" count="29" uniqueCount="21">
  <si>
    <t>VESSEL WEIGHT ESTIMATION FOR 2:1 ELLIPSOIDAL HEAD</t>
  </si>
  <si>
    <t>Shell length</t>
  </si>
  <si>
    <t>ft</t>
  </si>
  <si>
    <t>Internal diameter (ID)</t>
  </si>
  <si>
    <t>in</t>
  </si>
  <si>
    <t>Wall thickness</t>
  </si>
  <si>
    <t>Weight of shell</t>
  </si>
  <si>
    <t>lb</t>
  </si>
  <si>
    <t>Weight of Shell</t>
  </si>
  <si>
    <t>Weight of Heads</t>
  </si>
  <si>
    <t>Length of Skirt for Ellipsoidal Head</t>
  </si>
  <si>
    <t>Length of skirt</t>
  </si>
  <si>
    <t>Weight of skirt</t>
  </si>
  <si>
    <t>Total Weight of Vessel</t>
  </si>
  <si>
    <t>Input variable</t>
  </si>
  <si>
    <t>Calculated variable</t>
  </si>
  <si>
    <t>Weight of head</t>
  </si>
  <si>
    <t>Thickness of skirt</t>
  </si>
  <si>
    <t>Weight of total head</t>
  </si>
  <si>
    <t>Miscellaneous Items (25% of total)</t>
  </si>
  <si>
    <t>Miscellaneous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</si>
</sst>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0" fillId="2" borderId="0" xfId="0" applyFill="1"/>
    <xf numFmtId="0" fontId="0" fillId="3" borderId="0" xfId="0" applyFill="1"/>
    <xf numFmtId="164" fontId="0" fillId="3" borderId="1" xfId="0" applyNumberFormat="1" applyFill="1" applyBorder="1"/>
    <xf numFmtId="1" fontId="0" fillId="3" borderId="1" xfId="0" applyNumberFormat="1" applyFill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FD937-FF8B-418B-96F4-594848868105}">
  <dimension ref="B3:H23"/>
  <sheetViews>
    <sheetView showGridLines="0" tabSelected="1" workbookViewId="0">
      <selection activeCell="Q14" sqref="Q14"/>
    </sheetView>
  </sheetViews>
  <sheetFormatPr defaultRowHeight="14.4" x14ac:dyDescent="0.3"/>
  <cols>
    <col min="2" max="2" width="28.5546875" customWidth="1"/>
    <col min="3" max="3" width="8.88671875" style="3"/>
    <col min="4" max="4" width="13.5546875" customWidth="1"/>
  </cols>
  <sheetData>
    <row r="3" spans="2:8" ht="21" x14ac:dyDescent="0.4">
      <c r="B3" s="2" t="s">
        <v>0</v>
      </c>
    </row>
    <row r="5" spans="2:8" x14ac:dyDescent="0.3">
      <c r="B5" s="1" t="s">
        <v>8</v>
      </c>
    </row>
    <row r="6" spans="2:8" x14ac:dyDescent="0.3">
      <c r="B6" s="4" t="s">
        <v>1</v>
      </c>
      <c r="C6" s="5" t="s">
        <v>2</v>
      </c>
      <c r="D6" s="7">
        <v>12</v>
      </c>
      <c r="G6" s="9"/>
      <c r="H6" t="s">
        <v>14</v>
      </c>
    </row>
    <row r="7" spans="2:8" x14ac:dyDescent="0.3">
      <c r="B7" s="4" t="s">
        <v>3</v>
      </c>
      <c r="C7" s="5" t="s">
        <v>4</v>
      </c>
      <c r="D7" s="7">
        <v>120</v>
      </c>
      <c r="G7" s="10"/>
      <c r="H7" t="s">
        <v>15</v>
      </c>
    </row>
    <row r="8" spans="2:8" x14ac:dyDescent="0.3">
      <c r="B8" s="4" t="s">
        <v>5</v>
      </c>
      <c r="C8" s="5" t="s">
        <v>4</v>
      </c>
      <c r="D8" s="7">
        <v>0.8125</v>
      </c>
    </row>
    <row r="9" spans="2:8" x14ac:dyDescent="0.3">
      <c r="B9" s="4" t="s">
        <v>6</v>
      </c>
      <c r="C9" s="5" t="s">
        <v>7</v>
      </c>
      <c r="D9" s="8">
        <f>11*D6*D7*D8</f>
        <v>12870</v>
      </c>
    </row>
    <row r="11" spans="2:8" x14ac:dyDescent="0.3">
      <c r="B11" s="1" t="s">
        <v>9</v>
      </c>
    </row>
    <row r="12" spans="2:8" x14ac:dyDescent="0.3">
      <c r="B12" s="4" t="s">
        <v>16</v>
      </c>
      <c r="C12" s="5" t="s">
        <v>7</v>
      </c>
      <c r="D12" s="12">
        <f>0.34*D8*D7^2+1.9*D8*D7</f>
        <v>4163.25</v>
      </c>
    </row>
    <row r="13" spans="2:8" x14ac:dyDescent="0.3">
      <c r="B13" s="4" t="s">
        <v>18</v>
      </c>
      <c r="C13" s="5" t="s">
        <v>7</v>
      </c>
      <c r="D13" s="12">
        <f>D12*2</f>
        <v>8326.5</v>
      </c>
    </row>
    <row r="15" spans="2:8" x14ac:dyDescent="0.3">
      <c r="B15" s="1" t="s">
        <v>10</v>
      </c>
    </row>
    <row r="16" spans="2:8" x14ac:dyDescent="0.3">
      <c r="B16" s="4" t="s">
        <v>11</v>
      </c>
      <c r="C16" s="5" t="s">
        <v>2</v>
      </c>
      <c r="D16" s="8">
        <f>0.25*D7/12+2</f>
        <v>4.5</v>
      </c>
    </row>
    <row r="17" spans="2:5" ht="13.8" customHeight="1" x14ac:dyDescent="0.3">
      <c r="B17" s="4" t="s">
        <v>17</v>
      </c>
      <c r="C17" s="5" t="s">
        <v>4</v>
      </c>
      <c r="D17" s="8">
        <v>0.5</v>
      </c>
    </row>
    <row r="18" spans="2:5" ht="13.8" customHeight="1" x14ac:dyDescent="0.3">
      <c r="B18" s="4" t="s">
        <v>12</v>
      </c>
      <c r="C18" s="5" t="s">
        <v>7</v>
      </c>
      <c r="D18" s="8">
        <f>11*D16*D7*D17</f>
        <v>2970</v>
      </c>
      <c r="E18" s="13"/>
    </row>
    <row r="20" spans="2:5" x14ac:dyDescent="0.3">
      <c r="B20" s="1" t="s">
        <v>19</v>
      </c>
    </row>
    <row r="21" spans="2:5" x14ac:dyDescent="0.3">
      <c r="B21" s="4" t="s">
        <v>20</v>
      </c>
      <c r="C21" s="5" t="s">
        <v>7</v>
      </c>
      <c r="D21" s="11">
        <f>25%*(D9+D12+D18)</f>
        <v>5000.8125</v>
      </c>
    </row>
    <row r="23" spans="2:5" x14ac:dyDescent="0.3">
      <c r="B23" s="6" t="s">
        <v>13</v>
      </c>
      <c r="C23" s="5" t="s">
        <v>7</v>
      </c>
      <c r="D23" s="11">
        <f>D9+D13+D18+D21</f>
        <v>29167.3125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2021-11-21T23:29:56Z</dcterms:created>
  <dcterms:modified xsi:type="dcterms:W3CDTF">2021-11-22T01:56:42Z</dcterms:modified>
</cp:coreProperties>
</file>